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tromynka\Documents\ЗАКУПКИ\ЗАКУПКИ НА 2026 год ЭА, ЕП, БЕРЕЗКА\ЕАТ БЕРЕЗКА на 2026 год\ЕАТ хозы 2 пол-е\На размещение\"/>
    </mc:Choice>
  </mc:AlternateContent>
  <xr:revisionPtr revIDLastSave="0" documentId="13_ncr:1_{274651B1-6861-488F-9B4D-996E1EC876D5}" xr6:coauthVersionLast="47" xr6:coauthVersionMax="47" xr10:uidLastSave="{00000000-0000-0000-0000-000000000000}"/>
  <bookViews>
    <workbookView xWindow="8706" yWindow="1628" windowWidth="19219" windowHeight="13248" xr2:uid="{00000000-000D-0000-FFFF-FFFF00000000}"/>
  </bookViews>
  <sheets>
    <sheet name="Лист1" sheetId="1" r:id="rId1"/>
  </sheets>
  <definedNames>
    <definedName name="_xlnm.Print_Area" localSheetId="0">Лист1!$A$1:$I$77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E63" i="1"/>
  <c r="F63" i="1"/>
  <c r="H58" i="1"/>
  <c r="I58" i="1" s="1"/>
  <c r="H57" i="1"/>
  <c r="I57" i="1" s="1"/>
  <c r="H56" i="1"/>
  <c r="I56" i="1" s="1"/>
  <c r="H55" i="1"/>
  <c r="I55" i="1" s="1"/>
  <c r="H62" i="1" l="1"/>
  <c r="I62" i="1" s="1"/>
  <c r="H61" i="1"/>
  <c r="I61" i="1" s="1"/>
  <c r="H60" i="1"/>
  <c r="I60" i="1" s="1"/>
  <c r="H46" i="1" l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32" i="1"/>
  <c r="I32" i="1" s="1"/>
  <c r="H31" i="1"/>
  <c r="I31" i="1" s="1"/>
  <c r="H59" i="1"/>
  <c r="I59" i="1" s="1"/>
  <c r="H54" i="1"/>
  <c r="I54" i="1" s="1"/>
  <c r="H53" i="1"/>
  <c r="I53" i="1" s="1"/>
  <c r="I15" i="1" l="1"/>
  <c r="I63" i="1" s="1"/>
  <c r="H63" i="1"/>
  <c r="D64" i="1"/>
  <c r="D65" i="1" l="1"/>
</calcChain>
</file>

<file path=xl/sharedStrings.xml><?xml version="1.0" encoding="utf-8"?>
<sst xmlns="http://schemas.openxmlformats.org/spreadsheetml/2006/main" count="129" uniqueCount="85">
  <si>
    <t>Единица измерения</t>
  </si>
  <si>
    <t>Стандартное отклонение</t>
  </si>
  <si>
    <t>Реквизиты источника информации, используемой для расчета</t>
  </si>
  <si>
    <t>Используемый метод определения НМЦК с обоснованием</t>
  </si>
  <si>
    <t>Метод сопоставимых рыночных цен (анализа рынка)</t>
  </si>
  <si>
    <t>Объект закупки</t>
  </si>
  <si>
    <t>Дата подготовки обоснования</t>
  </si>
  <si>
    <t>НМЦК, руб. (с НДС)</t>
  </si>
  <si>
    <t>№ п/п</t>
  </si>
  <si>
    <t>Совокупность цен однородна</t>
  </si>
  <si>
    <t>Цена за ед.изм., руб. (с НДС)</t>
  </si>
  <si>
    <t>НМЦК ед.изм., руб. (с НДС)</t>
  </si>
  <si>
    <t>Количество единиц измерения</t>
  </si>
  <si>
    <t xml:space="preserve"> </t>
  </si>
  <si>
    <t>Коэффициент вариации                                                         ( &lt;  33 % )</t>
  </si>
  <si>
    <t>КБК</t>
  </si>
  <si>
    <t>ОКПД</t>
  </si>
  <si>
    <t>(должность)</t>
  </si>
  <si>
    <t>(подпись / расшифровка подписи)</t>
  </si>
  <si>
    <t>(Ф.И.О. исполнителя / контактный телефон)</t>
  </si>
  <si>
    <t xml:space="preserve">                               /    Майорова Л.В.</t>
  </si>
  <si>
    <t>Начальник отдела</t>
  </si>
  <si>
    <t xml:space="preserve">Бочаров М.О. </t>
  </si>
  <si>
    <t>10804092440590059244</t>
  </si>
  <si>
    <t>Расчет начальной (максимальной) цены контракта на поставку хозяйственных товаров.</t>
  </si>
  <si>
    <t>Сумма</t>
  </si>
  <si>
    <t>20.41.44.190</t>
  </si>
  <si>
    <t xml:space="preserve">Данная  закупка  может  быть  произведена  способом  определения  поставщиков  (подрядчиков,  исполнителей)  согласно  ст. 49  Закона 44-ФЗ  от  05.04.2013. </t>
  </si>
  <si>
    <t>ООО "Комус"</t>
  </si>
  <si>
    <t>ООО "Мегаканц"</t>
  </si>
  <si>
    <t>ООО "ОфисСервис"</t>
  </si>
  <si>
    <t>Батарейка Duracell LR6-2BL BASIC AA (20шт в упак)Б0051815</t>
  </si>
  <si>
    <t>Батарейка DURACELL BASIC ААA/LR03-12BL</t>
  </si>
  <si>
    <t>Бумага туалетная Papia Белая 3сл бел 100%цел втул 16,8м 140л 12рул/уп</t>
  </si>
  <si>
    <t>Губка для уборки Donna-Bella Премиум поролон 11x8см с абраз.слоем 10шт в уп</t>
  </si>
  <si>
    <t>Губка-мочалка YORK из нерж.стали 3шт/уп</t>
  </si>
  <si>
    <t>Мешки для мусора ПНД 60л 10 мкм 20шт/рул Светофор 58х68см</t>
  </si>
  <si>
    <t>Мешки для мусора ПНД 60л 12мкм 30шт/рул зеленые 58x68см Luscan Bio</t>
  </si>
  <si>
    <t>Мешки для мусора ПВД 60л 45мкм 20шт/рул черные 50x70см Luscan</t>
  </si>
  <si>
    <t>Мешки для мусора ПВД 120л 70мкм 10шт/уп зеленый 70х110см Амиго Bio</t>
  </si>
  <si>
    <t>Насадка МОП YORK Сальса к арт.739695</t>
  </si>
  <si>
    <t>Швабра флаундер YORK Сальса с плоским мопом</t>
  </si>
  <si>
    <t>Швабра деревянная 1 сорт, 00028</t>
  </si>
  <si>
    <t>Тряпка для пола ХПП частопрошивная 170г/м2 белая 75х75см</t>
  </si>
  <si>
    <t>Освежитель воздуха GLADE Пион и сочные ягоды 300мл</t>
  </si>
  <si>
    <t>Профхим д/стекл-зеркал поверхн и кафеля Grass/Apartment series А3, 0,6л</t>
  </si>
  <si>
    <t>Профхим сантех кисл д/ежеднев очистки сантехники Pro-Brite/Dolphy(016-5),5л</t>
  </si>
  <si>
    <t>Полотенца бумажные д/дисп Protissue 2сл ЦВ 150м 6рул/уп_С224</t>
  </si>
  <si>
    <t>Диспенсер для полотенец рулон Luscan Professional ЦВ белый</t>
  </si>
  <si>
    <t>Полотенца бумажные листовые Luscan Professional 2-слойные 200 лист / уп</t>
  </si>
  <si>
    <t>Перчатки резиновые Vileda Profes латекс зеленый рM 100756/174363,ПС</t>
  </si>
  <si>
    <t>Перчатки резиновые Vileda Profes латекс зеленый рL 100757/174365,ПС</t>
  </si>
  <si>
    <t>Перчатки нитрил., н/с,н/о,3,5г./шт,черн.FOXY-GLOVES M 50 пар/уп ШК4204/8577</t>
  </si>
  <si>
    <t>Перчатки нитрил., н/с,н/о, 3,5г./шт,черн FOXY-GLOVES L 50пар/уп ШК4259/8584</t>
  </si>
  <si>
    <t>Полотно техническое вафельное отбеленное, рулон 0,45х60м, пл. 160 г/м2_Узб</t>
  </si>
  <si>
    <t>Салфетки хозяйственные Luscan Professional 300г/м2 40х40см 3шт/уп синие</t>
  </si>
  <si>
    <t>Салфетки бумажные Soffione белые 24х24см 2сл 100шт/уп</t>
  </si>
  <si>
    <t>Профхим сантех кисл гель д/компл. уборки,с дез-эфф ХИМИТЕК/ПОЛИКОР-ГЕЛЬ,1л</t>
  </si>
  <si>
    <t>Средство для сантехники Domestos Professional Свежесть Атлантики дез уни 1л</t>
  </si>
  <si>
    <t>Средство для мытья посуды Fairy Сочный Лимон 1,350л</t>
  </si>
  <si>
    <t>Средство для мытья пола Synergetic Горная лаванда 750мл</t>
  </si>
  <si>
    <t>Средство для мытья пола Synergetic 5л</t>
  </si>
  <si>
    <t>Универсальное чистящее средство ПЕМОЛЮКС порошок 480г Лимон</t>
  </si>
  <si>
    <t>Мыло туалетное Душистое облако с ароматом зеленого яблока 90г</t>
  </si>
  <si>
    <t>Мыло жидкое MODUS Персик, прозрачное канистра 5л</t>
  </si>
  <si>
    <t>Профхим сантех кисл от сложн загрязнений Effect/ALFA 105, 5л</t>
  </si>
  <si>
    <t>Смазка универсальная WD-40 100 мл классическая (49001)</t>
  </si>
  <si>
    <t>Стрейч-пленка перв.сыр для ручн.уп 20мкм 50см 217м 2кг нетто</t>
  </si>
  <si>
    <t>Набор для уборки Disco щетка для пола+совок аквамарин SV3865_крАКВ</t>
  </si>
  <si>
    <t>Метла полипропиленовая плоская большая с черенком_СИ-00759</t>
  </si>
  <si>
    <t>Удлинитель PROGIX PG115 1р/2м/1,5кВт/6А заземление, черный, ПВС 3х0.75</t>
  </si>
  <si>
    <t>Веник 4-х лучевой 5-ти прошивной</t>
  </si>
  <si>
    <t>Халат муж у03 син 112-116/182-188</t>
  </si>
  <si>
    <t>Средство от насекомых Дихлофос №1 140 мл</t>
  </si>
  <si>
    <t>Средство от грызунов UNIQ гель 150г+гранулы 100г UN250</t>
  </si>
  <si>
    <t>Лопата д/уборки снега МЕТЕЛИЦА 41x40х140см пластик/ковш с р/ж алюмин/черен</t>
  </si>
  <si>
    <t>Ершик для унитаза Бруно В1017 с подставкой</t>
  </si>
  <si>
    <t>Тряпка для пола белая 50х60 см редкопрошивная 180г/м2</t>
  </si>
  <si>
    <t>УП.</t>
  </si>
  <si>
    <t>РУЛ.</t>
  </si>
  <si>
    <t>ШТ.</t>
  </si>
  <si>
    <t>ПАРА</t>
  </si>
  <si>
    <t>КОМ.</t>
  </si>
  <si>
    <t>"05"  августа  2026 г.</t>
  </si>
  <si>
    <t>Поставка хозяйственных товаров 2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</si>
</sst>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9"/>
  <sheetViews>
    <sheetView tabSelected="1" zoomScale="80" zoomScaleNormal="80" zoomScaleSheetLayoutView="80" workbookViewId="0">
      <selection activeCell="D12" sqref="D12:I12"/>
    </sheetView>
  </sheetViews>
  <sheetFormatPr defaultColWidth="9.09765625" defaultRowHeight="15.55" x14ac:dyDescent="0.3"/>
  <cols>
    <col min="1" max="1" width="4.69921875" style="2" customWidth="1"/>
    <col min="2" max="2" width="52.3984375" style="2" customWidth="1"/>
    <col min="3" max="3" width="11.69921875" style="2" customWidth="1"/>
    <col min="4" max="4" width="14.59765625" style="2" customWidth="1"/>
    <col min="5" max="5" width="18.296875" style="2" customWidth="1"/>
    <col min="6" max="6" width="17.3984375" style="2" customWidth="1"/>
    <col min="7" max="7" width="19.09765625" style="2" customWidth="1"/>
    <col min="8" max="8" width="16" style="2" customWidth="1"/>
    <col min="9" max="9" width="16.59765625" style="2" customWidth="1"/>
    <col min="10" max="10" width="4.59765625" style="2" customWidth="1"/>
    <col min="11" max="11" width="4.3984375" style="2" customWidth="1"/>
    <col min="12" max="12" width="3.8984375" style="2" customWidth="1"/>
    <col min="13" max="13" width="4.69921875" style="2" customWidth="1"/>
    <col min="14" max="14" width="8.296875" style="12" customWidth="1"/>
    <col min="15" max="15" width="12.8984375" style="2" customWidth="1"/>
    <col min="16" max="16" width="15.09765625" style="2" customWidth="1"/>
    <col min="17" max="17" width="14.69921875" style="2" customWidth="1"/>
    <col min="18" max="18" width="13.8984375" style="2" customWidth="1"/>
    <col min="19" max="19" width="13.69921875" style="2" customWidth="1"/>
    <col min="20" max="16384" width="9.09765625" style="2"/>
  </cols>
  <sheetData>
    <row r="1" spans="1:21" ht="20.25" customHeight="1" x14ac:dyDescent="0.3">
      <c r="A1" s="1"/>
      <c r="B1" s="1"/>
      <c r="C1" s="1"/>
      <c r="D1" s="40"/>
      <c r="E1" s="40"/>
      <c r="F1" s="40"/>
      <c r="G1" s="40"/>
      <c r="H1" s="40"/>
      <c r="I1" s="40"/>
      <c r="J1" s="1"/>
      <c r="K1" s="1"/>
    </row>
    <row r="2" spans="1:21" ht="5.3" customHeight="1" x14ac:dyDescent="0.3">
      <c r="A2" s="1"/>
      <c r="B2" s="1"/>
      <c r="C2" s="1"/>
      <c r="D2" s="1"/>
      <c r="E2" s="1"/>
      <c r="F2" s="1"/>
      <c r="G2" s="1"/>
      <c r="H2" s="1"/>
    </row>
    <row r="3" spans="1:21" ht="20.25" customHeight="1" x14ac:dyDescent="0.3">
      <c r="A3" s="1"/>
      <c r="B3" s="40"/>
      <c r="C3" s="40"/>
      <c r="D3" s="40"/>
      <c r="E3" s="40"/>
      <c r="F3" s="40"/>
      <c r="G3" s="40"/>
      <c r="H3" s="40"/>
      <c r="I3" s="40"/>
      <c r="J3" s="1"/>
      <c r="K3" s="1"/>
    </row>
    <row r="4" spans="1:21" ht="5.3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1" ht="18" customHeight="1" x14ac:dyDescent="0.35">
      <c r="A5" s="1"/>
      <c r="B5" s="41"/>
      <c r="C5" s="41"/>
      <c r="D5" s="41"/>
      <c r="E5" s="41"/>
      <c r="F5" s="41"/>
      <c r="G5" s="41"/>
      <c r="H5" s="41"/>
      <c r="I5" s="41"/>
      <c r="J5" s="1"/>
      <c r="K5" s="1"/>
    </row>
    <row r="6" spans="1:21" ht="19.55" customHeight="1" x14ac:dyDescent="0.3"/>
    <row r="7" spans="1:21" ht="36" customHeight="1" x14ac:dyDescent="0.3">
      <c r="A7" s="5"/>
      <c r="B7" s="45" t="s">
        <v>24</v>
      </c>
      <c r="C7" s="45"/>
      <c r="D7" s="45"/>
      <c r="E7" s="45"/>
      <c r="F7" s="45"/>
      <c r="G7" s="45"/>
      <c r="H7" s="45"/>
      <c r="I7" s="5"/>
      <c r="J7" s="1"/>
      <c r="K7" s="1"/>
    </row>
    <row r="9" spans="1:21" x14ac:dyDescent="0.3">
      <c r="A9" s="47" t="s">
        <v>8</v>
      </c>
      <c r="B9" s="47" t="s">
        <v>2</v>
      </c>
      <c r="C9" s="47" t="s">
        <v>0</v>
      </c>
      <c r="D9" s="48" t="s">
        <v>12</v>
      </c>
      <c r="E9" s="48" t="s">
        <v>10</v>
      </c>
      <c r="F9" s="48"/>
      <c r="G9" s="48"/>
      <c r="H9" s="48" t="s">
        <v>11</v>
      </c>
      <c r="I9" s="47" t="s">
        <v>7</v>
      </c>
    </row>
    <row r="10" spans="1:21" ht="31.05" x14ac:dyDescent="0.3">
      <c r="A10" s="47"/>
      <c r="B10" s="47"/>
      <c r="C10" s="47"/>
      <c r="D10" s="48"/>
      <c r="E10" s="25" t="s">
        <v>28</v>
      </c>
      <c r="F10" s="25" t="s">
        <v>29</v>
      </c>
      <c r="G10" s="25" t="s">
        <v>30</v>
      </c>
      <c r="H10" s="48"/>
      <c r="I10" s="47"/>
      <c r="N10" s="16"/>
      <c r="O10" s="17"/>
      <c r="P10" s="17"/>
      <c r="Q10" s="17"/>
      <c r="R10" s="17"/>
    </row>
    <row r="11" spans="1:21" ht="36" customHeight="1" x14ac:dyDescent="0.3">
      <c r="A11" s="26">
        <v>1</v>
      </c>
      <c r="B11" s="27" t="s">
        <v>3</v>
      </c>
      <c r="C11" s="27"/>
      <c r="D11" s="46" t="s">
        <v>4</v>
      </c>
      <c r="E11" s="46"/>
      <c r="F11" s="46"/>
      <c r="G11" s="46"/>
      <c r="H11" s="46"/>
      <c r="I11" s="46"/>
      <c r="J11" s="7"/>
      <c r="K11" s="11"/>
      <c r="L11" s="11"/>
      <c r="M11" s="11"/>
      <c r="N11" s="18"/>
      <c r="O11" s="19"/>
      <c r="P11" s="11"/>
      <c r="Q11" s="11"/>
      <c r="R11" s="19"/>
      <c r="S11" s="8"/>
      <c r="T11" s="7"/>
      <c r="U11" s="7"/>
    </row>
    <row r="12" spans="1:21" ht="37.549999999999997" customHeight="1" x14ac:dyDescent="0.3">
      <c r="A12" s="26">
        <v>2</v>
      </c>
      <c r="B12" s="22" t="s">
        <v>5</v>
      </c>
      <c r="C12" s="22"/>
      <c r="D12" s="46" t="s">
        <v>84</v>
      </c>
      <c r="E12" s="46"/>
      <c r="F12" s="46"/>
      <c r="G12" s="46"/>
      <c r="H12" s="46"/>
      <c r="I12" s="46"/>
      <c r="J12" s="7"/>
      <c r="K12" s="11"/>
      <c r="L12" s="11"/>
      <c r="M12" s="11"/>
      <c r="N12" s="18"/>
      <c r="O12" s="11"/>
      <c r="P12" s="11"/>
      <c r="Q12" s="11"/>
      <c r="R12" s="19"/>
      <c r="S12" s="8"/>
      <c r="T12" s="7"/>
      <c r="U12" s="7"/>
    </row>
    <row r="13" spans="1:21" ht="17.45" customHeight="1" x14ac:dyDescent="0.3">
      <c r="A13" s="26">
        <v>3</v>
      </c>
      <c r="B13" s="22" t="s">
        <v>15</v>
      </c>
      <c r="C13" s="22"/>
      <c r="D13" s="42" t="s">
        <v>23</v>
      </c>
      <c r="E13" s="43"/>
      <c r="F13" s="43"/>
      <c r="G13" s="43"/>
      <c r="H13" s="43"/>
      <c r="I13" s="44"/>
      <c r="J13" s="9"/>
      <c r="K13" s="11"/>
      <c r="L13" s="11"/>
      <c r="M13" s="11"/>
      <c r="N13" s="18"/>
      <c r="O13" s="11"/>
      <c r="P13" s="11"/>
      <c r="Q13" s="11"/>
      <c r="R13" s="19"/>
      <c r="S13" s="7"/>
      <c r="T13" s="7"/>
      <c r="U13" s="7"/>
    </row>
    <row r="14" spans="1:21" ht="15.8" customHeight="1" x14ac:dyDescent="0.3">
      <c r="A14" s="26">
        <v>4</v>
      </c>
      <c r="B14" s="28" t="s">
        <v>16</v>
      </c>
      <c r="C14" s="28"/>
      <c r="D14" s="55" t="s">
        <v>26</v>
      </c>
      <c r="E14" s="56"/>
      <c r="F14" s="56"/>
      <c r="G14" s="56"/>
      <c r="H14" s="56"/>
      <c r="I14" s="57"/>
      <c r="J14" s="7"/>
      <c r="K14" s="11"/>
      <c r="L14" s="11"/>
      <c r="M14" s="11"/>
      <c r="N14" s="18"/>
      <c r="O14" s="11"/>
      <c r="P14" s="11"/>
      <c r="Q14" s="11"/>
      <c r="R14" s="19"/>
      <c r="S14" s="7"/>
      <c r="T14" s="7"/>
      <c r="U14" s="7"/>
    </row>
    <row r="15" spans="1:21" ht="35.450000000000003" x14ac:dyDescent="0.3">
      <c r="A15" s="26">
        <v>5</v>
      </c>
      <c r="B15" s="33" t="s">
        <v>31</v>
      </c>
      <c r="C15" s="37" t="s">
        <v>78</v>
      </c>
      <c r="D15" s="37">
        <v>3</v>
      </c>
      <c r="E15" s="29">
        <v>2000</v>
      </c>
      <c r="F15" s="29">
        <v>2120</v>
      </c>
      <c r="G15" s="29">
        <v>2020</v>
      </c>
      <c r="H15" s="29">
        <f t="shared" ref="H15:H59" si="0">(E15+F15+G15)/3</f>
        <v>2046.6666666666667</v>
      </c>
      <c r="I15" s="29">
        <f t="shared" ref="I15:I59" si="1">(D15*H15)</f>
        <v>6140</v>
      </c>
      <c r="J15" s="7"/>
      <c r="K15" s="11"/>
      <c r="L15" s="11"/>
      <c r="M15" s="11"/>
      <c r="N15" s="18"/>
      <c r="O15" s="20"/>
      <c r="P15" s="20"/>
      <c r="Q15" s="20"/>
      <c r="R15" s="21"/>
      <c r="S15" s="7"/>
      <c r="T15" s="7"/>
      <c r="U15" s="7"/>
    </row>
    <row r="16" spans="1:21" ht="35.450000000000003" x14ac:dyDescent="0.3">
      <c r="A16" s="26">
        <v>6</v>
      </c>
      <c r="B16" s="33" t="s">
        <v>32</v>
      </c>
      <c r="C16" s="37" t="s">
        <v>78</v>
      </c>
      <c r="D16" s="37">
        <v>4</v>
      </c>
      <c r="E16" s="29">
        <v>2000</v>
      </c>
      <c r="F16" s="29">
        <v>2160</v>
      </c>
      <c r="G16" s="29">
        <v>2080</v>
      </c>
      <c r="H16" s="29">
        <f t="shared" si="0"/>
        <v>2080</v>
      </c>
      <c r="I16" s="29">
        <f t="shared" si="1"/>
        <v>8320</v>
      </c>
      <c r="J16" s="7"/>
      <c r="K16" s="11"/>
      <c r="L16" s="11"/>
      <c r="M16" s="11"/>
      <c r="N16" s="18"/>
      <c r="O16" s="20"/>
      <c r="P16" s="20"/>
      <c r="Q16" s="20"/>
      <c r="R16" s="21"/>
      <c r="S16" s="7"/>
      <c r="T16" s="7"/>
      <c r="U16" s="7"/>
    </row>
    <row r="17" spans="1:21" ht="35.450000000000003" x14ac:dyDescent="0.3">
      <c r="A17" s="26">
        <v>7</v>
      </c>
      <c r="B17" s="34" t="s">
        <v>33</v>
      </c>
      <c r="C17" s="39" t="s">
        <v>78</v>
      </c>
      <c r="D17" s="39">
        <v>5</v>
      </c>
      <c r="E17" s="29">
        <v>400</v>
      </c>
      <c r="F17" s="29">
        <v>424</v>
      </c>
      <c r="G17" s="29">
        <v>412</v>
      </c>
      <c r="H17" s="29">
        <f t="shared" si="0"/>
        <v>412</v>
      </c>
      <c r="I17" s="29">
        <f t="shared" si="1"/>
        <v>2060</v>
      </c>
      <c r="J17" s="7"/>
      <c r="K17" s="11"/>
      <c r="L17" s="11"/>
      <c r="M17" s="11"/>
      <c r="N17" s="18"/>
      <c r="O17" s="20"/>
      <c r="P17" s="20"/>
      <c r="Q17" s="20"/>
      <c r="R17" s="21"/>
      <c r="S17" s="7"/>
      <c r="T17" s="7"/>
      <c r="U17" s="7"/>
    </row>
    <row r="18" spans="1:21" ht="35.450000000000003" x14ac:dyDescent="0.3">
      <c r="A18" s="26">
        <v>8</v>
      </c>
      <c r="B18" s="34" t="s">
        <v>34</v>
      </c>
      <c r="C18" s="37" t="s">
        <v>78</v>
      </c>
      <c r="D18" s="37">
        <v>20</v>
      </c>
      <c r="E18" s="29">
        <v>86</v>
      </c>
      <c r="F18" s="29">
        <v>91.16</v>
      </c>
      <c r="G18" s="29">
        <v>90.3</v>
      </c>
      <c r="H18" s="29">
        <f t="shared" si="0"/>
        <v>89.153333333333322</v>
      </c>
      <c r="I18" s="29">
        <f t="shared" si="1"/>
        <v>1783.0666666666664</v>
      </c>
      <c r="J18" s="7"/>
      <c r="K18" s="11"/>
      <c r="L18" s="11"/>
      <c r="M18" s="11"/>
      <c r="N18" s="18"/>
      <c r="O18" s="20"/>
      <c r="P18" s="20"/>
      <c r="Q18" s="20"/>
      <c r="R18" s="21"/>
      <c r="S18" s="7"/>
      <c r="T18" s="7"/>
      <c r="U18" s="7"/>
    </row>
    <row r="19" spans="1:21" ht="17.75" x14ac:dyDescent="0.3">
      <c r="A19" s="26">
        <v>9</v>
      </c>
      <c r="B19" s="33" t="s">
        <v>35</v>
      </c>
      <c r="C19" s="37" t="s">
        <v>78</v>
      </c>
      <c r="D19" s="37">
        <v>6</v>
      </c>
      <c r="E19" s="29">
        <v>93</v>
      </c>
      <c r="F19" s="29">
        <v>98.58</v>
      </c>
      <c r="G19" s="29">
        <v>96.72</v>
      </c>
      <c r="H19" s="29">
        <f t="shared" si="0"/>
        <v>96.09999999999998</v>
      </c>
      <c r="I19" s="29">
        <f t="shared" si="1"/>
        <v>576.59999999999991</v>
      </c>
      <c r="J19" s="7"/>
      <c r="K19" s="11"/>
      <c r="L19" s="11"/>
      <c r="M19" s="11"/>
      <c r="N19" s="18"/>
      <c r="O19" s="20"/>
      <c r="P19" s="20"/>
      <c r="Q19" s="20"/>
      <c r="R19" s="21"/>
      <c r="S19" s="7"/>
      <c r="T19" s="7"/>
      <c r="U19" s="7"/>
    </row>
    <row r="20" spans="1:21" ht="35.450000000000003" x14ac:dyDescent="0.3">
      <c r="A20" s="26">
        <v>10</v>
      </c>
      <c r="B20" s="33" t="s">
        <v>36</v>
      </c>
      <c r="C20" s="37" t="s">
        <v>78</v>
      </c>
      <c r="D20" s="37">
        <v>30</v>
      </c>
      <c r="E20" s="29">
        <v>600</v>
      </c>
      <c r="F20" s="29">
        <v>654</v>
      </c>
      <c r="G20" s="29">
        <v>606</v>
      </c>
      <c r="H20" s="29">
        <f t="shared" si="0"/>
        <v>620</v>
      </c>
      <c r="I20" s="29">
        <f t="shared" si="1"/>
        <v>18600</v>
      </c>
      <c r="J20" s="7"/>
      <c r="K20" s="11"/>
      <c r="L20" s="11"/>
      <c r="M20" s="11"/>
      <c r="N20" s="18"/>
      <c r="O20" s="20"/>
      <c r="P20" s="20"/>
      <c r="Q20" s="20"/>
      <c r="R20" s="21"/>
      <c r="S20" s="7"/>
      <c r="T20" s="7"/>
      <c r="U20" s="7"/>
    </row>
    <row r="21" spans="1:21" ht="35.450000000000003" x14ac:dyDescent="0.3">
      <c r="A21" s="26">
        <v>11</v>
      </c>
      <c r="B21" s="34" t="s">
        <v>37</v>
      </c>
      <c r="C21" s="37" t="s">
        <v>79</v>
      </c>
      <c r="D21" s="37">
        <v>40</v>
      </c>
      <c r="E21" s="29">
        <v>200</v>
      </c>
      <c r="F21" s="29">
        <v>212</v>
      </c>
      <c r="G21" s="29">
        <v>210</v>
      </c>
      <c r="H21" s="29">
        <f t="shared" si="0"/>
        <v>207.33333333333334</v>
      </c>
      <c r="I21" s="29">
        <f t="shared" si="1"/>
        <v>8293.3333333333339</v>
      </c>
      <c r="J21" s="7"/>
      <c r="K21" s="11"/>
      <c r="L21" s="11"/>
      <c r="M21" s="11"/>
      <c r="N21" s="18"/>
      <c r="O21" s="20"/>
      <c r="P21" s="20"/>
      <c r="Q21" s="20"/>
      <c r="R21" s="21"/>
      <c r="S21" s="7"/>
      <c r="T21" s="7"/>
      <c r="U21" s="7"/>
    </row>
    <row r="22" spans="1:21" ht="35.450000000000003" x14ac:dyDescent="0.3">
      <c r="A22" s="26">
        <v>12</v>
      </c>
      <c r="B22" s="33" t="s">
        <v>38</v>
      </c>
      <c r="C22" s="37" t="s">
        <v>79</v>
      </c>
      <c r="D22" s="37">
        <v>20</v>
      </c>
      <c r="E22" s="29">
        <v>300</v>
      </c>
      <c r="F22" s="29">
        <v>318</v>
      </c>
      <c r="G22" s="29">
        <v>306</v>
      </c>
      <c r="H22" s="29">
        <f t="shared" si="0"/>
        <v>308</v>
      </c>
      <c r="I22" s="29">
        <f t="shared" si="1"/>
        <v>6160</v>
      </c>
      <c r="J22" s="7"/>
      <c r="K22" s="11"/>
      <c r="L22" s="11"/>
      <c r="M22" s="11"/>
      <c r="N22" s="18"/>
      <c r="O22" s="20"/>
      <c r="P22" s="20"/>
      <c r="Q22" s="20"/>
      <c r="R22" s="21"/>
      <c r="S22" s="7"/>
      <c r="T22" s="7"/>
      <c r="U22" s="7"/>
    </row>
    <row r="23" spans="1:21" ht="35.450000000000003" x14ac:dyDescent="0.3">
      <c r="A23" s="26">
        <v>13</v>
      </c>
      <c r="B23" s="34" t="s">
        <v>39</v>
      </c>
      <c r="C23" s="37" t="s">
        <v>78</v>
      </c>
      <c r="D23" s="37">
        <v>50</v>
      </c>
      <c r="E23" s="29">
        <v>500</v>
      </c>
      <c r="F23" s="29">
        <v>545</v>
      </c>
      <c r="G23" s="29">
        <v>505</v>
      </c>
      <c r="H23" s="29">
        <f t="shared" si="0"/>
        <v>516.66666666666663</v>
      </c>
      <c r="I23" s="29">
        <f t="shared" si="1"/>
        <v>25833.333333333332</v>
      </c>
      <c r="J23" s="7"/>
      <c r="K23" s="11"/>
      <c r="L23" s="11"/>
      <c r="M23" s="11"/>
      <c r="N23" s="18"/>
      <c r="O23" s="20"/>
      <c r="P23" s="20"/>
      <c r="Q23" s="20"/>
      <c r="R23" s="21"/>
      <c r="S23" s="7"/>
      <c r="T23" s="7"/>
      <c r="U23" s="7"/>
    </row>
    <row r="24" spans="1:21" ht="17.75" x14ac:dyDescent="0.3">
      <c r="A24" s="26">
        <v>14</v>
      </c>
      <c r="B24" s="33" t="s">
        <v>40</v>
      </c>
      <c r="C24" s="37" t="s">
        <v>80</v>
      </c>
      <c r="D24" s="37">
        <v>5</v>
      </c>
      <c r="E24" s="29">
        <v>200</v>
      </c>
      <c r="F24" s="29">
        <v>216</v>
      </c>
      <c r="G24" s="29">
        <v>208</v>
      </c>
      <c r="H24" s="29">
        <f t="shared" si="0"/>
        <v>208</v>
      </c>
      <c r="I24" s="29">
        <f t="shared" si="1"/>
        <v>1040</v>
      </c>
      <c r="J24" s="7"/>
      <c r="K24" s="11"/>
      <c r="L24" s="11"/>
      <c r="M24" s="11"/>
      <c r="N24" s="18"/>
      <c r="O24" s="20"/>
      <c r="P24" s="20"/>
      <c r="Q24" s="20"/>
      <c r="R24" s="21"/>
      <c r="S24" s="7"/>
      <c r="T24" s="7"/>
      <c r="U24" s="7"/>
    </row>
    <row r="25" spans="1:21" ht="17.75" x14ac:dyDescent="0.3">
      <c r="A25" s="26">
        <v>15</v>
      </c>
      <c r="B25" s="33" t="s">
        <v>40</v>
      </c>
      <c r="C25" s="37" t="s">
        <v>80</v>
      </c>
      <c r="D25" s="37">
        <v>10</v>
      </c>
      <c r="E25" s="29">
        <v>200</v>
      </c>
      <c r="F25" s="29">
        <v>216</v>
      </c>
      <c r="G25" s="29">
        <v>210</v>
      </c>
      <c r="H25" s="29">
        <f t="shared" si="0"/>
        <v>208.66666666666666</v>
      </c>
      <c r="I25" s="29">
        <f t="shared" si="1"/>
        <v>2086.6666666666665</v>
      </c>
      <c r="J25" s="7"/>
      <c r="K25" s="11"/>
      <c r="L25" s="11"/>
      <c r="M25" s="11"/>
      <c r="N25" s="18"/>
      <c r="O25" s="20"/>
      <c r="P25" s="20"/>
      <c r="Q25" s="20"/>
      <c r="R25" s="21"/>
      <c r="S25" s="7"/>
      <c r="T25" s="7"/>
      <c r="U25" s="7"/>
    </row>
    <row r="26" spans="1:21" ht="35.450000000000003" x14ac:dyDescent="0.3">
      <c r="A26" s="26">
        <v>16</v>
      </c>
      <c r="B26" s="33" t="s">
        <v>41</v>
      </c>
      <c r="C26" s="37" t="s">
        <v>80</v>
      </c>
      <c r="D26" s="37">
        <v>2</v>
      </c>
      <c r="E26" s="29">
        <v>700</v>
      </c>
      <c r="F26" s="29">
        <v>742</v>
      </c>
      <c r="G26" s="29">
        <v>714</v>
      </c>
      <c r="H26" s="29">
        <f t="shared" si="0"/>
        <v>718.66666666666663</v>
      </c>
      <c r="I26" s="29">
        <f t="shared" si="1"/>
        <v>1437.3333333333333</v>
      </c>
      <c r="J26" s="7"/>
      <c r="K26" s="11"/>
      <c r="L26" s="11"/>
      <c r="M26" s="11"/>
      <c r="N26" s="18"/>
      <c r="O26" s="20"/>
      <c r="P26" s="20"/>
      <c r="Q26" s="20"/>
      <c r="R26" s="21"/>
      <c r="S26" s="7"/>
      <c r="T26" s="7"/>
      <c r="U26" s="7"/>
    </row>
    <row r="27" spans="1:21" ht="17.75" x14ac:dyDescent="0.3">
      <c r="A27" s="26">
        <v>17</v>
      </c>
      <c r="B27" s="33" t="s">
        <v>42</v>
      </c>
      <c r="C27" s="37" t="s">
        <v>80</v>
      </c>
      <c r="D27" s="37">
        <v>2</v>
      </c>
      <c r="E27" s="29">
        <v>150</v>
      </c>
      <c r="F27" s="29">
        <v>159</v>
      </c>
      <c r="G27" s="29">
        <v>157.5</v>
      </c>
      <c r="H27" s="29">
        <f t="shared" si="0"/>
        <v>155.5</v>
      </c>
      <c r="I27" s="29">
        <f t="shared" si="1"/>
        <v>311</v>
      </c>
      <c r="J27" s="7"/>
      <c r="K27" s="11"/>
      <c r="L27" s="11"/>
      <c r="M27" s="11"/>
      <c r="N27" s="18"/>
      <c r="O27" s="20"/>
      <c r="P27" s="20"/>
      <c r="Q27" s="20"/>
      <c r="R27" s="21"/>
      <c r="S27" s="7"/>
      <c r="T27" s="7"/>
      <c r="U27" s="7"/>
    </row>
    <row r="28" spans="1:21" ht="35.450000000000003" x14ac:dyDescent="0.3">
      <c r="A28" s="26">
        <v>18</v>
      </c>
      <c r="B28" s="33" t="s">
        <v>43</v>
      </c>
      <c r="C28" s="37" t="s">
        <v>80</v>
      </c>
      <c r="D28" s="37">
        <v>1</v>
      </c>
      <c r="E28" s="29">
        <v>60</v>
      </c>
      <c r="F28" s="29">
        <v>65.400000000000006</v>
      </c>
      <c r="G28" s="29">
        <v>60.6</v>
      </c>
      <c r="H28" s="29">
        <f t="shared" si="0"/>
        <v>62</v>
      </c>
      <c r="I28" s="29">
        <f t="shared" si="1"/>
        <v>62</v>
      </c>
      <c r="J28" s="7"/>
      <c r="K28" s="11"/>
      <c r="L28" s="11"/>
      <c r="M28" s="11"/>
      <c r="N28" s="18"/>
      <c r="O28" s="20"/>
      <c r="P28" s="20"/>
      <c r="Q28" s="20"/>
      <c r="R28" s="21"/>
      <c r="S28" s="7"/>
      <c r="T28" s="7"/>
      <c r="U28" s="7"/>
    </row>
    <row r="29" spans="1:21" ht="35.450000000000003" x14ac:dyDescent="0.3">
      <c r="A29" s="26">
        <v>19</v>
      </c>
      <c r="B29" s="33" t="s">
        <v>44</v>
      </c>
      <c r="C29" s="37" t="s">
        <v>80</v>
      </c>
      <c r="D29" s="37">
        <v>24</v>
      </c>
      <c r="E29" s="29">
        <v>201</v>
      </c>
      <c r="F29" s="29">
        <v>213.06</v>
      </c>
      <c r="G29" s="29">
        <v>207.03</v>
      </c>
      <c r="H29" s="29">
        <f t="shared" si="0"/>
        <v>207.03</v>
      </c>
      <c r="I29" s="29">
        <f t="shared" si="1"/>
        <v>4968.72</v>
      </c>
      <c r="J29" s="7"/>
      <c r="K29" s="11"/>
      <c r="L29" s="11"/>
      <c r="M29" s="11"/>
      <c r="N29" s="18"/>
      <c r="O29" s="20"/>
      <c r="P29" s="20"/>
      <c r="Q29" s="20"/>
      <c r="R29" s="21"/>
      <c r="S29" s="7"/>
      <c r="T29" s="7"/>
      <c r="U29" s="7"/>
    </row>
    <row r="30" spans="1:21" ht="35.450000000000003" x14ac:dyDescent="0.3">
      <c r="A30" s="26">
        <v>20</v>
      </c>
      <c r="B30" s="35" t="s">
        <v>45</v>
      </c>
      <c r="C30" s="37" t="s">
        <v>80</v>
      </c>
      <c r="D30" s="37">
        <v>6</v>
      </c>
      <c r="E30" s="29">
        <v>200</v>
      </c>
      <c r="F30" s="29">
        <v>216</v>
      </c>
      <c r="G30" s="29">
        <v>206</v>
      </c>
      <c r="H30" s="29">
        <f t="shared" si="0"/>
        <v>207.33333333333334</v>
      </c>
      <c r="I30" s="29">
        <f t="shared" si="1"/>
        <v>1244</v>
      </c>
      <c r="J30" s="7"/>
      <c r="K30" s="11"/>
      <c r="L30" s="11"/>
      <c r="M30" s="11"/>
      <c r="N30" s="18"/>
      <c r="O30" s="20"/>
      <c r="P30" s="20"/>
      <c r="Q30" s="20"/>
      <c r="R30" s="21"/>
      <c r="S30" s="7"/>
      <c r="T30" s="7"/>
      <c r="U30" s="7"/>
    </row>
    <row r="31" spans="1:21" ht="35.450000000000003" x14ac:dyDescent="0.3">
      <c r="A31" s="26">
        <v>21</v>
      </c>
      <c r="B31" s="35" t="s">
        <v>46</v>
      </c>
      <c r="C31" s="37" t="s">
        <v>80</v>
      </c>
      <c r="D31" s="37">
        <v>1</v>
      </c>
      <c r="E31" s="29">
        <v>1000</v>
      </c>
      <c r="F31" s="29">
        <v>1060</v>
      </c>
      <c r="G31" s="29">
        <v>1040</v>
      </c>
      <c r="H31" s="29">
        <f t="shared" si="0"/>
        <v>1033.3333333333333</v>
      </c>
      <c r="I31" s="29">
        <f t="shared" si="1"/>
        <v>1033.3333333333333</v>
      </c>
      <c r="J31" s="7"/>
      <c r="K31" s="11"/>
      <c r="L31" s="11"/>
      <c r="M31" s="11"/>
      <c r="N31" s="18"/>
      <c r="O31" s="20"/>
      <c r="P31" s="20"/>
      <c r="Q31" s="20"/>
      <c r="R31" s="21"/>
      <c r="S31" s="7"/>
      <c r="T31" s="7"/>
      <c r="U31" s="7"/>
    </row>
    <row r="32" spans="1:21" ht="35.450000000000003" x14ac:dyDescent="0.3">
      <c r="A32" s="26">
        <v>22</v>
      </c>
      <c r="B32" s="36" t="s">
        <v>47</v>
      </c>
      <c r="C32" s="37" t="s">
        <v>78</v>
      </c>
      <c r="D32" s="37">
        <v>26</v>
      </c>
      <c r="E32" s="29">
        <v>2100</v>
      </c>
      <c r="F32" s="29">
        <v>2226</v>
      </c>
      <c r="G32" s="29">
        <v>2163</v>
      </c>
      <c r="H32" s="29">
        <f t="shared" si="0"/>
        <v>2163</v>
      </c>
      <c r="I32" s="29">
        <f t="shared" si="1"/>
        <v>56238</v>
      </c>
      <c r="J32" s="7"/>
      <c r="K32" s="11"/>
      <c r="L32" s="11"/>
      <c r="M32" s="11"/>
      <c r="N32" s="18"/>
      <c r="O32" s="20"/>
      <c r="P32" s="20"/>
      <c r="Q32" s="20"/>
      <c r="R32" s="21"/>
      <c r="S32" s="7"/>
      <c r="T32" s="7"/>
      <c r="U32" s="7"/>
    </row>
    <row r="33" spans="1:21" ht="35.450000000000003" x14ac:dyDescent="0.3">
      <c r="A33" s="26">
        <v>23</v>
      </c>
      <c r="B33" s="36" t="s">
        <v>48</v>
      </c>
      <c r="C33" s="37" t="s">
        <v>80</v>
      </c>
      <c r="D33" s="37">
        <v>3</v>
      </c>
      <c r="E33" s="29">
        <v>3000</v>
      </c>
      <c r="F33" s="29">
        <v>3180</v>
      </c>
      <c r="G33" s="29">
        <v>3150</v>
      </c>
      <c r="H33" s="29">
        <f t="shared" si="0"/>
        <v>3110</v>
      </c>
      <c r="I33" s="29">
        <f t="shared" si="1"/>
        <v>9330</v>
      </c>
      <c r="J33" s="7"/>
      <c r="K33" s="11"/>
      <c r="L33" s="11"/>
      <c r="M33" s="11"/>
      <c r="N33" s="18"/>
      <c r="O33" s="20"/>
      <c r="P33" s="20"/>
      <c r="Q33" s="20"/>
      <c r="R33" s="21"/>
      <c r="S33" s="7"/>
      <c r="T33" s="7"/>
      <c r="U33" s="7"/>
    </row>
    <row r="34" spans="1:21" ht="35.450000000000003" x14ac:dyDescent="0.3">
      <c r="A34" s="26">
        <v>24</v>
      </c>
      <c r="B34" s="36" t="s">
        <v>49</v>
      </c>
      <c r="C34" s="37" t="s">
        <v>78</v>
      </c>
      <c r="D34" s="37">
        <v>18</v>
      </c>
      <c r="E34" s="29">
        <v>150</v>
      </c>
      <c r="F34" s="29">
        <v>163.5</v>
      </c>
      <c r="G34" s="29">
        <v>157.5</v>
      </c>
      <c r="H34" s="29">
        <f t="shared" si="0"/>
        <v>157</v>
      </c>
      <c r="I34" s="29">
        <f t="shared" si="1"/>
        <v>2826</v>
      </c>
      <c r="J34" s="7"/>
      <c r="K34" s="11"/>
      <c r="L34" s="11"/>
      <c r="M34" s="11"/>
      <c r="N34" s="18"/>
      <c r="O34" s="20"/>
      <c r="P34" s="20"/>
      <c r="Q34" s="20"/>
      <c r="R34" s="21"/>
      <c r="S34" s="7"/>
      <c r="T34" s="7"/>
      <c r="U34" s="7"/>
    </row>
    <row r="35" spans="1:21" ht="35.450000000000003" x14ac:dyDescent="0.3">
      <c r="A35" s="26">
        <v>25</v>
      </c>
      <c r="B35" s="33" t="s">
        <v>50</v>
      </c>
      <c r="C35" s="37" t="s">
        <v>81</v>
      </c>
      <c r="D35" s="37">
        <v>10</v>
      </c>
      <c r="E35" s="29">
        <v>251</v>
      </c>
      <c r="F35" s="29">
        <v>271.08</v>
      </c>
      <c r="G35" s="29">
        <v>253.51</v>
      </c>
      <c r="H35" s="29">
        <f t="shared" si="0"/>
        <v>258.52999999999997</v>
      </c>
      <c r="I35" s="29">
        <f t="shared" si="1"/>
        <v>2585.2999999999997</v>
      </c>
      <c r="J35" s="7"/>
      <c r="K35" s="11"/>
      <c r="L35" s="11"/>
      <c r="M35" s="11"/>
      <c r="N35" s="18"/>
      <c r="O35" s="20"/>
      <c r="P35" s="20"/>
      <c r="Q35" s="20"/>
      <c r="R35" s="21"/>
      <c r="S35" s="7"/>
      <c r="T35" s="7"/>
      <c r="U35" s="7"/>
    </row>
    <row r="36" spans="1:21" ht="35.450000000000003" x14ac:dyDescent="0.3">
      <c r="A36" s="26">
        <v>26</v>
      </c>
      <c r="B36" s="33" t="s">
        <v>51</v>
      </c>
      <c r="C36" s="37" t="s">
        <v>81</v>
      </c>
      <c r="D36" s="37">
        <v>10</v>
      </c>
      <c r="E36" s="29">
        <v>250</v>
      </c>
      <c r="F36" s="29">
        <v>270</v>
      </c>
      <c r="G36" s="29">
        <v>252.5</v>
      </c>
      <c r="H36" s="29">
        <f t="shared" si="0"/>
        <v>257.5</v>
      </c>
      <c r="I36" s="29">
        <f t="shared" si="1"/>
        <v>2575</v>
      </c>
      <c r="J36" s="7"/>
      <c r="K36" s="11"/>
      <c r="L36" s="11"/>
      <c r="M36" s="11"/>
      <c r="N36" s="18"/>
      <c r="O36" s="20"/>
      <c r="P36" s="20"/>
      <c r="Q36" s="20"/>
      <c r="R36" s="21"/>
      <c r="S36" s="7"/>
      <c r="T36" s="7"/>
      <c r="U36" s="7"/>
    </row>
    <row r="37" spans="1:21" ht="35.450000000000003" x14ac:dyDescent="0.3">
      <c r="A37" s="26">
        <v>27</v>
      </c>
      <c r="B37" s="33" t="s">
        <v>52</v>
      </c>
      <c r="C37" s="37" t="s">
        <v>81</v>
      </c>
      <c r="D37" s="37">
        <v>2</v>
      </c>
      <c r="E37" s="29">
        <v>400</v>
      </c>
      <c r="F37" s="29">
        <v>432</v>
      </c>
      <c r="G37" s="29">
        <v>404</v>
      </c>
      <c r="H37" s="29">
        <f t="shared" si="0"/>
        <v>412</v>
      </c>
      <c r="I37" s="29">
        <f t="shared" si="1"/>
        <v>824</v>
      </c>
      <c r="J37" s="7"/>
      <c r="K37" s="11"/>
      <c r="L37" s="11"/>
      <c r="M37" s="11"/>
      <c r="N37" s="18"/>
      <c r="O37" s="20"/>
      <c r="P37" s="20"/>
      <c r="Q37" s="20"/>
      <c r="R37" s="21"/>
      <c r="S37" s="7"/>
      <c r="T37" s="7"/>
      <c r="U37" s="7"/>
    </row>
    <row r="38" spans="1:21" ht="35.450000000000003" x14ac:dyDescent="0.3">
      <c r="A38" s="26">
        <v>28</v>
      </c>
      <c r="B38" s="33" t="s">
        <v>53</v>
      </c>
      <c r="C38" s="37" t="s">
        <v>81</v>
      </c>
      <c r="D38" s="37">
        <v>2</v>
      </c>
      <c r="E38" s="29">
        <v>400</v>
      </c>
      <c r="F38" s="29">
        <v>424</v>
      </c>
      <c r="G38" s="29">
        <v>420</v>
      </c>
      <c r="H38" s="29">
        <f t="shared" si="0"/>
        <v>414.66666666666669</v>
      </c>
      <c r="I38" s="29">
        <f t="shared" si="1"/>
        <v>829.33333333333337</v>
      </c>
      <c r="J38" s="7"/>
      <c r="K38" s="11"/>
      <c r="L38" s="11"/>
      <c r="M38" s="11"/>
      <c r="N38" s="18"/>
      <c r="O38" s="20"/>
      <c r="P38" s="20"/>
      <c r="Q38" s="20"/>
      <c r="R38" s="21"/>
      <c r="S38" s="7"/>
      <c r="T38" s="7"/>
      <c r="U38" s="7"/>
    </row>
    <row r="39" spans="1:21" ht="35.450000000000003" x14ac:dyDescent="0.3">
      <c r="A39" s="26">
        <v>29</v>
      </c>
      <c r="B39" s="34" t="s">
        <v>54</v>
      </c>
      <c r="C39" s="37" t="s">
        <v>79</v>
      </c>
      <c r="D39" s="38">
        <v>2</v>
      </c>
      <c r="E39" s="29">
        <v>4000</v>
      </c>
      <c r="F39" s="29">
        <v>4360</v>
      </c>
      <c r="G39" s="29">
        <v>4080</v>
      </c>
      <c r="H39" s="29">
        <f t="shared" si="0"/>
        <v>4146.666666666667</v>
      </c>
      <c r="I39" s="29">
        <f t="shared" si="1"/>
        <v>8293.3333333333339</v>
      </c>
      <c r="J39" s="7"/>
      <c r="K39" s="11"/>
      <c r="L39" s="11"/>
      <c r="M39" s="11"/>
      <c r="N39" s="18"/>
      <c r="O39" s="20"/>
      <c r="P39" s="20"/>
      <c r="Q39" s="20"/>
      <c r="R39" s="21"/>
      <c r="S39" s="7"/>
      <c r="T39" s="7"/>
      <c r="U39" s="7"/>
    </row>
    <row r="40" spans="1:21" ht="35.450000000000003" x14ac:dyDescent="0.3">
      <c r="A40" s="26">
        <v>30</v>
      </c>
      <c r="B40" s="34" t="s">
        <v>55</v>
      </c>
      <c r="C40" s="37" t="s">
        <v>78</v>
      </c>
      <c r="D40" s="38">
        <v>20</v>
      </c>
      <c r="E40" s="29">
        <v>200</v>
      </c>
      <c r="F40" s="29">
        <v>214</v>
      </c>
      <c r="G40" s="29">
        <v>210</v>
      </c>
      <c r="H40" s="29">
        <f t="shared" si="0"/>
        <v>208</v>
      </c>
      <c r="I40" s="29">
        <f t="shared" si="1"/>
        <v>4160</v>
      </c>
      <c r="J40" s="7"/>
      <c r="K40" s="11"/>
      <c r="L40" s="11"/>
      <c r="M40" s="11"/>
      <c r="N40" s="18"/>
      <c r="O40" s="20"/>
      <c r="P40" s="20"/>
      <c r="Q40" s="20"/>
      <c r="R40" s="21"/>
      <c r="S40" s="7"/>
      <c r="T40" s="7"/>
      <c r="U40" s="7"/>
    </row>
    <row r="41" spans="1:21" ht="35.450000000000003" x14ac:dyDescent="0.3">
      <c r="A41" s="26">
        <v>31</v>
      </c>
      <c r="B41" s="34" t="s">
        <v>56</v>
      </c>
      <c r="C41" s="37" t="s">
        <v>78</v>
      </c>
      <c r="D41" s="37">
        <v>30</v>
      </c>
      <c r="E41" s="29">
        <v>80</v>
      </c>
      <c r="F41" s="29">
        <v>86.4</v>
      </c>
      <c r="G41" s="29">
        <v>80.8</v>
      </c>
      <c r="H41" s="29">
        <f t="shared" si="0"/>
        <v>82.399999999999991</v>
      </c>
      <c r="I41" s="29">
        <f t="shared" si="1"/>
        <v>2471.9999999999995</v>
      </c>
      <c r="J41" s="7"/>
      <c r="K41" s="11"/>
      <c r="L41" s="11"/>
      <c r="M41" s="11"/>
      <c r="N41" s="18"/>
      <c r="O41" s="20"/>
      <c r="P41" s="20"/>
      <c r="Q41" s="20"/>
      <c r="R41" s="21"/>
      <c r="S41" s="7"/>
      <c r="T41" s="7"/>
      <c r="U41" s="7"/>
    </row>
    <row r="42" spans="1:21" ht="35.450000000000003" x14ac:dyDescent="0.3">
      <c r="A42" s="26">
        <v>32</v>
      </c>
      <c r="B42" s="33" t="s">
        <v>57</v>
      </c>
      <c r="C42" s="37" t="s">
        <v>80</v>
      </c>
      <c r="D42" s="37">
        <v>10</v>
      </c>
      <c r="E42" s="29">
        <v>400</v>
      </c>
      <c r="F42" s="29">
        <v>428</v>
      </c>
      <c r="G42" s="29">
        <v>420</v>
      </c>
      <c r="H42" s="29">
        <f t="shared" si="0"/>
        <v>416</v>
      </c>
      <c r="I42" s="29">
        <f t="shared" si="1"/>
        <v>4160</v>
      </c>
      <c r="J42" s="7"/>
      <c r="K42" s="11"/>
      <c r="L42" s="11"/>
      <c r="M42" s="11"/>
      <c r="N42" s="18"/>
      <c r="O42" s="20"/>
      <c r="P42" s="20"/>
      <c r="Q42" s="20"/>
      <c r="R42" s="21"/>
      <c r="S42" s="7"/>
      <c r="T42" s="7"/>
      <c r="U42" s="7"/>
    </row>
    <row r="43" spans="1:21" ht="35.450000000000003" x14ac:dyDescent="0.3">
      <c r="A43" s="26">
        <v>33</v>
      </c>
      <c r="B43" s="33" t="s">
        <v>58</v>
      </c>
      <c r="C43" s="37" t="s">
        <v>80</v>
      </c>
      <c r="D43" s="37">
        <v>8</v>
      </c>
      <c r="E43" s="29">
        <v>250</v>
      </c>
      <c r="F43" s="29">
        <v>272.5</v>
      </c>
      <c r="G43" s="29">
        <v>260</v>
      </c>
      <c r="H43" s="29">
        <f t="shared" si="0"/>
        <v>260.83333333333331</v>
      </c>
      <c r="I43" s="29">
        <f t="shared" si="1"/>
        <v>2086.6666666666665</v>
      </c>
      <c r="J43" s="7"/>
      <c r="K43" s="11"/>
      <c r="L43" s="11"/>
      <c r="M43" s="11"/>
      <c r="N43" s="18"/>
      <c r="O43" s="20"/>
      <c r="P43" s="20"/>
      <c r="Q43" s="20"/>
      <c r="R43" s="21"/>
      <c r="S43" s="7"/>
      <c r="T43" s="7"/>
      <c r="U43" s="7"/>
    </row>
    <row r="44" spans="1:21" ht="35.450000000000003" x14ac:dyDescent="0.3">
      <c r="A44" s="26">
        <v>34</v>
      </c>
      <c r="B44" s="33" t="s">
        <v>59</v>
      </c>
      <c r="C44" s="37" t="s">
        <v>80</v>
      </c>
      <c r="D44" s="37">
        <v>11</v>
      </c>
      <c r="E44" s="29">
        <v>510</v>
      </c>
      <c r="F44" s="29">
        <v>540.6</v>
      </c>
      <c r="G44" s="29">
        <v>530.4</v>
      </c>
      <c r="H44" s="29">
        <f t="shared" si="0"/>
        <v>527</v>
      </c>
      <c r="I44" s="29">
        <f t="shared" si="1"/>
        <v>5797</v>
      </c>
      <c r="J44" s="7"/>
      <c r="K44" s="11"/>
      <c r="L44" s="11"/>
      <c r="M44" s="11"/>
      <c r="N44" s="18"/>
      <c r="O44" s="20"/>
      <c r="P44" s="20"/>
      <c r="Q44" s="20"/>
      <c r="R44" s="21"/>
      <c r="S44" s="7"/>
      <c r="T44" s="7"/>
      <c r="U44" s="7"/>
    </row>
    <row r="45" spans="1:21" ht="35.450000000000003" x14ac:dyDescent="0.3">
      <c r="A45" s="26">
        <v>35</v>
      </c>
      <c r="B45" s="33" t="s">
        <v>60</v>
      </c>
      <c r="C45" s="37" t="s">
        <v>80</v>
      </c>
      <c r="D45" s="37">
        <v>4</v>
      </c>
      <c r="E45" s="29">
        <v>250</v>
      </c>
      <c r="F45" s="29">
        <v>270</v>
      </c>
      <c r="G45" s="29">
        <v>252.5</v>
      </c>
      <c r="H45" s="29">
        <f t="shared" si="0"/>
        <v>257.5</v>
      </c>
      <c r="I45" s="29">
        <f t="shared" si="1"/>
        <v>1030</v>
      </c>
      <c r="J45" s="7"/>
      <c r="K45" s="11"/>
      <c r="L45" s="11"/>
      <c r="M45" s="11"/>
      <c r="N45" s="18"/>
      <c r="O45" s="20"/>
      <c r="P45" s="20"/>
      <c r="Q45" s="20"/>
      <c r="R45" s="21"/>
      <c r="S45" s="7"/>
      <c r="T45" s="7"/>
      <c r="U45" s="7"/>
    </row>
    <row r="46" spans="1:21" ht="17.75" x14ac:dyDescent="0.3">
      <c r="A46" s="26">
        <v>36</v>
      </c>
      <c r="B46" s="33" t="s">
        <v>61</v>
      </c>
      <c r="C46" s="37" t="s">
        <v>80</v>
      </c>
      <c r="D46" s="37">
        <v>2</v>
      </c>
      <c r="E46" s="29">
        <v>600</v>
      </c>
      <c r="F46" s="29">
        <v>642</v>
      </c>
      <c r="G46" s="29">
        <v>624</v>
      </c>
      <c r="H46" s="29">
        <f t="shared" si="0"/>
        <v>622</v>
      </c>
      <c r="I46" s="29">
        <f t="shared" si="1"/>
        <v>1244</v>
      </c>
      <c r="J46" s="7"/>
      <c r="K46" s="11"/>
      <c r="L46" s="11"/>
      <c r="M46" s="11"/>
      <c r="N46" s="18"/>
      <c r="O46" s="20"/>
      <c r="P46" s="20"/>
      <c r="Q46" s="20"/>
      <c r="R46" s="21"/>
      <c r="S46" s="7"/>
      <c r="T46" s="7"/>
      <c r="U46" s="7"/>
    </row>
    <row r="47" spans="1:21" ht="35.450000000000003" x14ac:dyDescent="0.3">
      <c r="A47" s="26">
        <v>37</v>
      </c>
      <c r="B47" s="34" t="s">
        <v>62</v>
      </c>
      <c r="C47" s="37" t="s">
        <v>80</v>
      </c>
      <c r="D47" s="37">
        <v>5</v>
      </c>
      <c r="E47" s="29">
        <v>100</v>
      </c>
      <c r="F47" s="29">
        <v>106</v>
      </c>
      <c r="G47" s="29">
        <v>103</v>
      </c>
      <c r="H47" s="29">
        <f t="shared" si="0"/>
        <v>103</v>
      </c>
      <c r="I47" s="29">
        <f t="shared" si="1"/>
        <v>515</v>
      </c>
      <c r="J47" s="7"/>
      <c r="K47" s="11"/>
      <c r="L47" s="11"/>
      <c r="M47" s="11"/>
      <c r="N47" s="18"/>
      <c r="O47" s="20"/>
      <c r="P47" s="20"/>
      <c r="Q47" s="20"/>
      <c r="R47" s="21"/>
      <c r="S47" s="7"/>
      <c r="T47" s="7"/>
      <c r="U47" s="7"/>
    </row>
    <row r="48" spans="1:21" ht="35.450000000000003" x14ac:dyDescent="0.3">
      <c r="A48" s="26">
        <v>38</v>
      </c>
      <c r="B48" s="35" t="s">
        <v>63</v>
      </c>
      <c r="C48" s="37" t="s">
        <v>80</v>
      </c>
      <c r="D48" s="37">
        <v>20</v>
      </c>
      <c r="E48" s="29">
        <v>50</v>
      </c>
      <c r="F48" s="29">
        <v>53.5</v>
      </c>
      <c r="G48" s="29">
        <v>51</v>
      </c>
      <c r="H48" s="29">
        <f t="shared" si="0"/>
        <v>51.5</v>
      </c>
      <c r="I48" s="29">
        <f t="shared" si="1"/>
        <v>1030</v>
      </c>
      <c r="J48" s="7"/>
      <c r="K48" s="11"/>
      <c r="L48" s="11"/>
      <c r="M48" s="11"/>
      <c r="N48" s="18"/>
      <c r="O48" s="20"/>
      <c r="P48" s="20"/>
      <c r="Q48" s="20"/>
      <c r="R48" s="21"/>
      <c r="S48" s="7"/>
      <c r="T48" s="7"/>
      <c r="U48" s="7"/>
    </row>
    <row r="49" spans="1:21" ht="35.450000000000003" x14ac:dyDescent="0.3">
      <c r="A49" s="26">
        <v>39</v>
      </c>
      <c r="B49" s="34" t="s">
        <v>64</v>
      </c>
      <c r="C49" s="37" t="s">
        <v>80</v>
      </c>
      <c r="D49" s="37">
        <v>2</v>
      </c>
      <c r="E49" s="29">
        <v>700</v>
      </c>
      <c r="F49" s="29">
        <v>742</v>
      </c>
      <c r="G49" s="29">
        <v>707</v>
      </c>
      <c r="H49" s="29">
        <f t="shared" si="0"/>
        <v>716.33333333333337</v>
      </c>
      <c r="I49" s="29">
        <f t="shared" si="1"/>
        <v>1432.6666666666667</v>
      </c>
      <c r="J49" s="7"/>
      <c r="K49" s="11"/>
      <c r="L49" s="11"/>
      <c r="M49" s="11"/>
      <c r="N49" s="18"/>
      <c r="O49" s="20"/>
      <c r="P49" s="20"/>
      <c r="Q49" s="20"/>
      <c r="R49" s="21"/>
      <c r="S49" s="7"/>
      <c r="T49" s="7"/>
      <c r="U49" s="7"/>
    </row>
    <row r="50" spans="1:21" ht="35.450000000000003" x14ac:dyDescent="0.3">
      <c r="A50" s="26">
        <v>40</v>
      </c>
      <c r="B50" s="33" t="s">
        <v>65</v>
      </c>
      <c r="C50" s="37" t="s">
        <v>80</v>
      </c>
      <c r="D50" s="37">
        <v>1</v>
      </c>
      <c r="E50" s="29">
        <v>700</v>
      </c>
      <c r="F50" s="29">
        <v>742</v>
      </c>
      <c r="G50" s="29">
        <v>707</v>
      </c>
      <c r="H50" s="29">
        <f t="shared" si="0"/>
        <v>716.33333333333337</v>
      </c>
      <c r="I50" s="29">
        <f t="shared" si="1"/>
        <v>716.33333333333337</v>
      </c>
      <c r="J50" s="7"/>
      <c r="K50" s="11"/>
      <c r="L50" s="11"/>
      <c r="M50" s="11"/>
      <c r="N50" s="18"/>
      <c r="O50" s="20"/>
      <c r="P50" s="20"/>
      <c r="Q50" s="20"/>
      <c r="R50" s="21"/>
      <c r="S50" s="7"/>
      <c r="T50" s="7"/>
      <c r="U50" s="7"/>
    </row>
    <row r="51" spans="1:21" ht="35.450000000000003" x14ac:dyDescent="0.3">
      <c r="A51" s="26">
        <v>41</v>
      </c>
      <c r="B51" s="33" t="s">
        <v>66</v>
      </c>
      <c r="C51" s="37" t="s">
        <v>80</v>
      </c>
      <c r="D51" s="37">
        <v>2</v>
      </c>
      <c r="E51" s="29">
        <v>600</v>
      </c>
      <c r="F51" s="29">
        <v>648</v>
      </c>
      <c r="G51" s="29">
        <v>606</v>
      </c>
      <c r="H51" s="29">
        <f t="shared" si="0"/>
        <v>618</v>
      </c>
      <c r="I51" s="29">
        <f t="shared" si="1"/>
        <v>1236</v>
      </c>
      <c r="J51" s="7"/>
      <c r="K51" s="11"/>
      <c r="L51" s="11"/>
      <c r="M51" s="11"/>
      <c r="N51" s="18"/>
      <c r="O51" s="20"/>
      <c r="P51" s="20"/>
      <c r="Q51" s="20"/>
      <c r="R51" s="21"/>
      <c r="S51" s="7"/>
      <c r="T51" s="7"/>
      <c r="U51" s="7"/>
    </row>
    <row r="52" spans="1:21" ht="35.450000000000003" x14ac:dyDescent="0.3">
      <c r="A52" s="26">
        <v>42</v>
      </c>
      <c r="B52" s="33" t="s">
        <v>67</v>
      </c>
      <c r="C52" s="37" t="s">
        <v>80</v>
      </c>
      <c r="D52" s="37">
        <v>2</v>
      </c>
      <c r="E52" s="29">
        <v>500</v>
      </c>
      <c r="F52" s="29">
        <v>530</v>
      </c>
      <c r="G52" s="29">
        <v>525</v>
      </c>
      <c r="H52" s="29">
        <f t="shared" si="0"/>
        <v>518.33333333333337</v>
      </c>
      <c r="I52" s="29">
        <f t="shared" si="1"/>
        <v>1036.6666666666667</v>
      </c>
      <c r="J52" s="7"/>
      <c r="K52" s="11"/>
      <c r="L52" s="11"/>
      <c r="M52" s="11"/>
      <c r="N52" s="18"/>
      <c r="O52" s="20"/>
      <c r="P52" s="20"/>
      <c r="Q52" s="20"/>
      <c r="R52" s="21"/>
      <c r="S52" s="7"/>
      <c r="T52" s="7"/>
      <c r="U52" s="7"/>
    </row>
    <row r="53" spans="1:21" ht="35.450000000000003" x14ac:dyDescent="0.3">
      <c r="A53" s="26">
        <v>43</v>
      </c>
      <c r="B53" s="33" t="s">
        <v>68</v>
      </c>
      <c r="C53" s="37" t="s">
        <v>79</v>
      </c>
      <c r="D53" s="37">
        <v>2</v>
      </c>
      <c r="E53" s="29">
        <v>400</v>
      </c>
      <c r="F53" s="29">
        <v>428</v>
      </c>
      <c r="G53" s="29">
        <v>420</v>
      </c>
      <c r="H53" s="29">
        <f t="shared" si="0"/>
        <v>416</v>
      </c>
      <c r="I53" s="29">
        <f t="shared" si="1"/>
        <v>832</v>
      </c>
      <c r="J53" s="7"/>
      <c r="K53" s="11"/>
      <c r="L53" s="11"/>
      <c r="M53" s="11"/>
      <c r="N53" s="18"/>
      <c r="O53" s="20"/>
      <c r="P53" s="20"/>
      <c r="Q53" s="20"/>
      <c r="R53" s="21"/>
      <c r="S53" s="7"/>
      <c r="T53" s="7"/>
      <c r="U53" s="7"/>
    </row>
    <row r="54" spans="1:21" ht="35.450000000000003" x14ac:dyDescent="0.3">
      <c r="A54" s="26">
        <v>44</v>
      </c>
      <c r="B54" s="33" t="s">
        <v>69</v>
      </c>
      <c r="C54" s="37" t="s">
        <v>82</v>
      </c>
      <c r="D54" s="37">
        <v>1</v>
      </c>
      <c r="E54" s="29">
        <v>510</v>
      </c>
      <c r="F54" s="29">
        <v>550.79999999999995</v>
      </c>
      <c r="G54" s="29">
        <v>530.4</v>
      </c>
      <c r="H54" s="29">
        <f t="shared" si="0"/>
        <v>530.4</v>
      </c>
      <c r="I54" s="29">
        <f t="shared" si="1"/>
        <v>530.4</v>
      </c>
      <c r="J54" s="7"/>
      <c r="K54" s="11"/>
      <c r="L54" s="11"/>
      <c r="M54" s="11"/>
      <c r="N54" s="18"/>
      <c r="O54" s="20"/>
      <c r="P54" s="20"/>
      <c r="Q54" s="20"/>
      <c r="R54" s="21"/>
      <c r="S54" s="7"/>
      <c r="T54" s="7"/>
      <c r="U54" s="7"/>
    </row>
    <row r="55" spans="1:21" ht="35.450000000000003" x14ac:dyDescent="0.3">
      <c r="A55" s="26">
        <v>45</v>
      </c>
      <c r="B55" s="33" t="s">
        <v>70</v>
      </c>
      <c r="C55" s="37" t="s">
        <v>80</v>
      </c>
      <c r="D55" s="37">
        <v>10</v>
      </c>
      <c r="E55" s="29">
        <v>500</v>
      </c>
      <c r="F55" s="29">
        <v>545</v>
      </c>
      <c r="G55" s="29">
        <v>525</v>
      </c>
      <c r="H55" s="29">
        <f t="shared" ref="H55:H58" si="2">(E55+F55+G55)/3</f>
        <v>523.33333333333337</v>
      </c>
      <c r="I55" s="29">
        <f t="shared" ref="I55:I58" si="3">(D55*H55)</f>
        <v>5233.3333333333339</v>
      </c>
      <c r="J55" s="7"/>
      <c r="K55" s="11"/>
      <c r="L55" s="11"/>
      <c r="M55" s="11"/>
      <c r="N55" s="18"/>
      <c r="O55" s="20"/>
      <c r="P55" s="20"/>
      <c r="Q55" s="20"/>
      <c r="R55" s="21"/>
      <c r="S55" s="7"/>
      <c r="T55" s="7"/>
      <c r="U55" s="7"/>
    </row>
    <row r="56" spans="1:21" ht="17.75" x14ac:dyDescent="0.3">
      <c r="A56" s="26">
        <v>46</v>
      </c>
      <c r="B56" s="34" t="s">
        <v>71</v>
      </c>
      <c r="C56" s="37" t="s">
        <v>80</v>
      </c>
      <c r="D56" s="38">
        <v>2</v>
      </c>
      <c r="E56" s="29">
        <v>400</v>
      </c>
      <c r="F56" s="29">
        <v>436</v>
      </c>
      <c r="G56" s="29">
        <v>404</v>
      </c>
      <c r="H56" s="29">
        <f t="shared" si="2"/>
        <v>413.33333333333331</v>
      </c>
      <c r="I56" s="29">
        <f t="shared" si="3"/>
        <v>826.66666666666663</v>
      </c>
      <c r="J56" s="7"/>
      <c r="K56" s="11"/>
      <c r="L56" s="11"/>
      <c r="M56" s="11"/>
      <c r="N56" s="18"/>
      <c r="O56" s="20"/>
      <c r="P56" s="20"/>
      <c r="Q56" s="20"/>
      <c r="R56" s="21"/>
      <c r="S56" s="7"/>
      <c r="T56" s="7"/>
      <c r="U56" s="7"/>
    </row>
    <row r="57" spans="1:21" ht="17.75" x14ac:dyDescent="0.3">
      <c r="A57" s="26">
        <v>47</v>
      </c>
      <c r="B57" s="34" t="s">
        <v>72</v>
      </c>
      <c r="C57" s="37" t="s">
        <v>80</v>
      </c>
      <c r="D57" s="37">
        <v>2</v>
      </c>
      <c r="E57" s="29">
        <v>1200</v>
      </c>
      <c r="F57" s="29">
        <v>1296</v>
      </c>
      <c r="G57" s="29">
        <v>1224</v>
      </c>
      <c r="H57" s="29">
        <f t="shared" si="2"/>
        <v>1240</v>
      </c>
      <c r="I57" s="29">
        <f t="shared" si="3"/>
        <v>2480</v>
      </c>
      <c r="J57" s="7"/>
      <c r="K57" s="11"/>
      <c r="L57" s="11"/>
      <c r="M57" s="11"/>
      <c r="N57" s="18"/>
      <c r="O57" s="20"/>
      <c r="P57" s="20"/>
      <c r="Q57" s="20"/>
      <c r="R57" s="21"/>
      <c r="S57" s="7"/>
      <c r="T57" s="7"/>
      <c r="U57" s="7"/>
    </row>
    <row r="58" spans="1:21" ht="17.75" x14ac:dyDescent="0.3">
      <c r="A58" s="26">
        <v>48</v>
      </c>
      <c r="B58" s="33" t="s">
        <v>73</v>
      </c>
      <c r="C58" s="37" t="s">
        <v>80</v>
      </c>
      <c r="D58" s="37">
        <v>2</v>
      </c>
      <c r="E58" s="29">
        <v>100</v>
      </c>
      <c r="F58" s="29">
        <v>106</v>
      </c>
      <c r="G58" s="29">
        <v>103</v>
      </c>
      <c r="H58" s="29">
        <f t="shared" si="2"/>
        <v>103</v>
      </c>
      <c r="I58" s="29">
        <f t="shared" si="3"/>
        <v>206</v>
      </c>
      <c r="J58" s="7"/>
      <c r="K58" s="11"/>
      <c r="L58" s="11"/>
      <c r="M58" s="11"/>
      <c r="N58" s="18"/>
      <c r="O58" s="20"/>
      <c r="P58" s="20"/>
      <c r="Q58" s="20"/>
      <c r="R58" s="21"/>
      <c r="S58" s="7"/>
      <c r="T58" s="7"/>
      <c r="U58" s="7"/>
    </row>
    <row r="59" spans="1:21" ht="35.450000000000003" x14ac:dyDescent="0.3">
      <c r="A59" s="26">
        <v>45</v>
      </c>
      <c r="B59" s="33" t="s">
        <v>74</v>
      </c>
      <c r="C59" s="37" t="s">
        <v>80</v>
      </c>
      <c r="D59" s="37">
        <v>5</v>
      </c>
      <c r="E59" s="29">
        <v>150</v>
      </c>
      <c r="F59" s="29">
        <v>160.5</v>
      </c>
      <c r="G59" s="29">
        <v>153</v>
      </c>
      <c r="H59" s="29">
        <f t="shared" si="0"/>
        <v>154.5</v>
      </c>
      <c r="I59" s="29">
        <f t="shared" si="1"/>
        <v>772.5</v>
      </c>
      <c r="J59" s="7"/>
      <c r="K59" s="11"/>
      <c r="L59" s="11"/>
      <c r="M59" s="11"/>
      <c r="N59" s="18"/>
      <c r="O59" s="20"/>
      <c r="P59" s="20"/>
      <c r="Q59" s="20"/>
      <c r="R59" s="21"/>
      <c r="S59" s="7"/>
      <c r="T59" s="7"/>
      <c r="U59" s="7"/>
    </row>
    <row r="60" spans="1:21" ht="53.2" x14ac:dyDescent="0.3">
      <c r="A60" s="26">
        <v>46</v>
      </c>
      <c r="B60" s="34" t="s">
        <v>75</v>
      </c>
      <c r="C60" s="37" t="s">
        <v>80</v>
      </c>
      <c r="D60" s="38">
        <v>1</v>
      </c>
      <c r="E60" s="29">
        <v>1000</v>
      </c>
      <c r="F60" s="29">
        <v>1060</v>
      </c>
      <c r="G60" s="29">
        <v>1020</v>
      </c>
      <c r="H60" s="29">
        <f t="shared" ref="H60:H62" si="4">(E60+F60+G60)/3</f>
        <v>1026.6666666666667</v>
      </c>
      <c r="I60" s="29">
        <f t="shared" ref="I60:I62" si="5">(D60*H60)</f>
        <v>1026.6666666666667</v>
      </c>
      <c r="J60" s="7"/>
      <c r="K60" s="11"/>
      <c r="L60" s="11"/>
      <c r="M60" s="11"/>
      <c r="N60" s="18"/>
      <c r="O60" s="20"/>
      <c r="P60" s="20"/>
      <c r="Q60" s="20"/>
      <c r="R60" s="21"/>
      <c r="S60" s="7"/>
      <c r="T60" s="7"/>
      <c r="U60" s="7"/>
    </row>
    <row r="61" spans="1:21" ht="17.75" x14ac:dyDescent="0.3">
      <c r="A61" s="26">
        <v>47</v>
      </c>
      <c r="B61" s="34" t="s">
        <v>76</v>
      </c>
      <c r="C61" s="37" t="s">
        <v>80</v>
      </c>
      <c r="D61" s="37">
        <v>7</v>
      </c>
      <c r="E61" s="29">
        <v>150</v>
      </c>
      <c r="F61" s="29">
        <v>162</v>
      </c>
      <c r="G61" s="29">
        <v>151.5</v>
      </c>
      <c r="H61" s="29">
        <f t="shared" si="4"/>
        <v>154.5</v>
      </c>
      <c r="I61" s="29">
        <f t="shared" si="5"/>
        <v>1081.5</v>
      </c>
      <c r="J61" s="7"/>
      <c r="K61" s="11"/>
      <c r="L61" s="11"/>
      <c r="M61" s="11"/>
      <c r="N61" s="18"/>
      <c r="O61" s="20"/>
      <c r="P61" s="20"/>
      <c r="Q61" s="20"/>
      <c r="R61" s="21"/>
      <c r="S61" s="7"/>
      <c r="T61" s="7"/>
      <c r="U61" s="7"/>
    </row>
    <row r="62" spans="1:21" ht="35.450000000000003" x14ac:dyDescent="0.3">
      <c r="A62" s="26">
        <v>48</v>
      </c>
      <c r="B62" s="33" t="s">
        <v>77</v>
      </c>
      <c r="C62" s="37" t="s">
        <v>80</v>
      </c>
      <c r="D62" s="37">
        <v>9</v>
      </c>
      <c r="E62" s="29">
        <v>45</v>
      </c>
      <c r="F62" s="29">
        <v>48.15</v>
      </c>
      <c r="G62" s="29">
        <v>47.25</v>
      </c>
      <c r="H62" s="29">
        <f t="shared" si="4"/>
        <v>46.800000000000004</v>
      </c>
      <c r="I62" s="29">
        <f t="shared" si="5"/>
        <v>421.20000000000005</v>
      </c>
      <c r="J62" s="7"/>
      <c r="K62" s="11"/>
      <c r="L62" s="11"/>
      <c r="M62" s="11"/>
      <c r="N62" s="18"/>
      <c r="O62" s="20"/>
      <c r="P62" s="20"/>
      <c r="Q62" s="20"/>
      <c r="R62" s="21"/>
      <c r="S62" s="7"/>
      <c r="T62" s="7"/>
      <c r="U62" s="7"/>
    </row>
    <row r="63" spans="1:21" s="1" customFormat="1" ht="29.25" customHeight="1" x14ac:dyDescent="0.3">
      <c r="A63" s="26">
        <v>58</v>
      </c>
      <c r="B63" s="34" t="s">
        <v>25</v>
      </c>
      <c r="C63" s="38"/>
      <c r="D63" s="38"/>
      <c r="E63" s="29">
        <f>SUM(E15:E62)</f>
        <v>28836</v>
      </c>
      <c r="F63" s="29">
        <f>SUM(F15:F62)</f>
        <v>30904.23</v>
      </c>
      <c r="G63" s="29">
        <f t="shared" ref="G63:I63" si="6">SUM(G15:G62)</f>
        <v>29664.510000000006</v>
      </c>
      <c r="H63" s="29">
        <f t="shared" si="6"/>
        <v>29801.579999999998</v>
      </c>
      <c r="I63" s="29">
        <f t="shared" si="6"/>
        <v>213776.95333333331</v>
      </c>
      <c r="J63" s="10"/>
      <c r="K63" s="10"/>
      <c r="L63" s="10"/>
      <c r="M63" s="10"/>
      <c r="N63" s="18"/>
      <c r="O63" s="20"/>
      <c r="P63" s="20"/>
      <c r="Q63" s="20"/>
      <c r="R63" s="21"/>
      <c r="S63" s="10"/>
      <c r="T63" s="10"/>
      <c r="U63" s="10"/>
    </row>
    <row r="64" spans="1:21" ht="21.05" customHeight="1" x14ac:dyDescent="0.3">
      <c r="A64" s="26">
        <v>59</v>
      </c>
      <c r="B64" s="30" t="s">
        <v>1</v>
      </c>
      <c r="C64" s="30"/>
      <c r="D64" s="24">
        <f>STDEVA(E63:G63)</f>
        <v>1040.905841995326</v>
      </c>
      <c r="E64" s="23"/>
      <c r="F64" s="30"/>
      <c r="G64" s="30"/>
      <c r="H64" s="30"/>
      <c r="I64" s="30"/>
      <c r="J64" s="7"/>
      <c r="K64" s="7"/>
      <c r="L64" s="7"/>
      <c r="M64" s="7"/>
      <c r="N64" s="16"/>
      <c r="O64" s="11"/>
      <c r="P64" s="11"/>
      <c r="Q64" s="11"/>
      <c r="R64" s="21"/>
      <c r="S64" s="7"/>
      <c r="T64" s="7"/>
      <c r="U64" s="7"/>
    </row>
    <row r="65" spans="1:21" ht="32.950000000000003" customHeight="1" x14ac:dyDescent="0.3">
      <c r="A65" s="26">
        <v>60</v>
      </c>
      <c r="B65" s="30" t="s">
        <v>14</v>
      </c>
      <c r="C65" s="30"/>
      <c r="D65" s="31">
        <f>D64/H63</f>
        <v>3.492787436086698E-2</v>
      </c>
      <c r="E65" s="61" t="s">
        <v>9</v>
      </c>
      <c r="F65" s="62"/>
      <c r="G65" s="62"/>
      <c r="H65" s="62"/>
      <c r="I65" s="63"/>
      <c r="J65" s="7"/>
      <c r="K65" s="7"/>
      <c r="L65" s="7"/>
      <c r="M65" s="7"/>
      <c r="O65" s="7"/>
      <c r="P65" s="7"/>
      <c r="Q65" s="7"/>
      <c r="R65" s="7"/>
      <c r="S65" s="7"/>
      <c r="T65" s="7"/>
      <c r="U65" s="7"/>
    </row>
    <row r="66" spans="1:21" ht="20.25" customHeight="1" x14ac:dyDescent="0.3">
      <c r="A66" s="26">
        <v>61</v>
      </c>
      <c r="B66" s="30" t="s">
        <v>6</v>
      </c>
      <c r="C66" s="59">
        <v>46239</v>
      </c>
      <c r="D66" s="60"/>
      <c r="E66" s="32"/>
      <c r="F66" s="30"/>
      <c r="G66" s="30"/>
      <c r="H66" s="30"/>
      <c r="I66" s="30"/>
      <c r="J66" s="7"/>
      <c r="K66" s="7"/>
      <c r="L66" s="7"/>
      <c r="M66" s="7"/>
      <c r="O66" s="7"/>
    </row>
    <row r="67" spans="1:21" ht="45.7" customHeight="1" x14ac:dyDescent="0.3">
      <c r="A67" s="50" t="s">
        <v>27</v>
      </c>
      <c r="B67" s="51"/>
      <c r="C67" s="51"/>
      <c r="D67" s="51"/>
      <c r="E67" s="51"/>
      <c r="F67" s="51"/>
      <c r="G67" s="51"/>
      <c r="H67" s="51"/>
      <c r="I67" s="52"/>
      <c r="J67" s="7"/>
      <c r="K67" s="7"/>
      <c r="L67" s="7"/>
      <c r="M67" s="7"/>
      <c r="O67" s="7"/>
    </row>
    <row r="68" spans="1:21" ht="21.75" customHeight="1" x14ac:dyDescent="0.35">
      <c r="A68" s="49" t="s">
        <v>21</v>
      </c>
      <c r="B68" s="49"/>
      <c r="C68" s="49"/>
      <c r="D68" s="49"/>
      <c r="I68" s="4"/>
    </row>
    <row r="69" spans="1:21" ht="12.75" customHeight="1" x14ac:dyDescent="0.3">
      <c r="A69" s="53" t="s">
        <v>17</v>
      </c>
      <c r="B69" s="53"/>
      <c r="C69" s="53"/>
      <c r="D69" s="53"/>
      <c r="E69" s="6"/>
      <c r="F69" s="54" t="s">
        <v>13</v>
      </c>
      <c r="G69" s="54"/>
      <c r="H69" s="54"/>
    </row>
    <row r="70" spans="1:21" ht="3.75" customHeight="1" x14ac:dyDescent="0.3">
      <c r="A70" s="14"/>
      <c r="B70" s="14"/>
      <c r="C70" s="14"/>
      <c r="D70" s="14"/>
    </row>
    <row r="71" spans="1:21" ht="20.25" customHeight="1" x14ac:dyDescent="0.35">
      <c r="A71" s="49" t="s">
        <v>20</v>
      </c>
      <c r="B71" s="49"/>
      <c r="C71" s="49"/>
      <c r="D71" s="49"/>
    </row>
    <row r="72" spans="1:21" ht="13.75" customHeight="1" x14ac:dyDescent="0.3">
      <c r="A72" s="53" t="s">
        <v>18</v>
      </c>
      <c r="B72" s="53"/>
      <c r="C72" s="53"/>
      <c r="D72" s="53"/>
      <c r="I72" s="3"/>
    </row>
    <row r="73" spans="1:21" ht="7.5" customHeight="1" x14ac:dyDescent="0.3">
      <c r="A73" s="15"/>
      <c r="B73" s="15"/>
      <c r="C73" s="15"/>
      <c r="D73" s="15"/>
    </row>
    <row r="74" spans="1:21" ht="14.95" customHeight="1" x14ac:dyDescent="0.35">
      <c r="A74" s="58" t="s">
        <v>83</v>
      </c>
      <c r="B74" s="58"/>
      <c r="C74" s="58"/>
      <c r="D74" s="58"/>
    </row>
    <row r="75" spans="1:21" ht="1.55" customHeight="1" x14ac:dyDescent="0.3">
      <c r="A75" s="15"/>
      <c r="B75" s="15"/>
      <c r="C75" s="15"/>
      <c r="D75" s="15"/>
      <c r="L75" s="3"/>
      <c r="M75" s="3"/>
      <c r="N75" s="13"/>
    </row>
    <row r="76" spans="1:21" ht="15.8" customHeight="1" x14ac:dyDescent="0.35">
      <c r="A76" s="49" t="s">
        <v>22</v>
      </c>
      <c r="B76" s="49"/>
      <c r="C76" s="49"/>
      <c r="D76" s="49"/>
    </row>
    <row r="77" spans="1:21" ht="12.75" customHeight="1" x14ac:dyDescent="0.3">
      <c r="A77" s="53" t="s">
        <v>19</v>
      </c>
      <c r="B77" s="53"/>
      <c r="C77" s="53"/>
      <c r="D77" s="53"/>
    </row>
    <row r="78" spans="1:21" x14ac:dyDescent="0.3">
      <c r="A78" s="53"/>
      <c r="B78" s="53"/>
      <c r="C78" s="53"/>
      <c r="D78" s="53"/>
    </row>
    <row r="79" spans="1:21" x14ac:dyDescent="0.3">
      <c r="A79" s="54"/>
      <c r="B79" s="54"/>
      <c r="C79" s="54"/>
      <c r="D79" s="54"/>
    </row>
  </sheetData>
  <mergeCells count="28">
    <mergeCell ref="A78:D78"/>
    <mergeCell ref="A79:D79"/>
    <mergeCell ref="D14:I14"/>
    <mergeCell ref="A68:D68"/>
    <mergeCell ref="A71:D71"/>
    <mergeCell ref="A74:D74"/>
    <mergeCell ref="F69:H69"/>
    <mergeCell ref="C66:D66"/>
    <mergeCell ref="A69:D69"/>
    <mergeCell ref="A72:D72"/>
    <mergeCell ref="A77:D77"/>
    <mergeCell ref="E65:I65"/>
    <mergeCell ref="A9:A10"/>
    <mergeCell ref="I9:I10"/>
    <mergeCell ref="E9:G9"/>
    <mergeCell ref="H9:H10"/>
    <mergeCell ref="A76:D76"/>
    <mergeCell ref="A67:I67"/>
    <mergeCell ref="D1:I1"/>
    <mergeCell ref="B3:I3"/>
    <mergeCell ref="B5:I5"/>
    <mergeCell ref="D13:I13"/>
    <mergeCell ref="B7:H7"/>
    <mergeCell ref="D11:I11"/>
    <mergeCell ref="D12:I12"/>
    <mergeCell ref="C9:C10"/>
    <mergeCell ref="D9:D10"/>
    <mergeCell ref="B9:B10"/>
  </mergeCells>
  <printOptions horizontalCentered="1"/>
  <pageMargins left="0.25" right="0.25" top="0.75" bottom="0.75" header="0.3" footer="0.3"/>
  <pageSetup paperSize="9" scale="83" fitToHeight="0" orientation="landscape" r:id="rId1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Макаров</dc:creator>
  <cp:lastModifiedBy>Пользователь</cp:lastModifiedBy>
  <cp:lastPrinted>2026-08-06T12:52:50Z</cp:lastPrinted>
  <dcterms:created xsi:type="dcterms:W3CDTF">2014-05-16T06:41:13Z</dcterms:created>
  <dcterms:modified xsi:type="dcterms:W3CDTF">2026-08-06T12:52:59Z</dcterms:modified>
</cp:coreProperties>
</file>