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(шины и диски)" sheetId="1" state="visible" r:id="rId2"/>
    <sheet name="(запчасти)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<sst xmlns="http://schemas.openxmlformats.org/spreadsheetml/2006/main" count="66" uniqueCount="54">
  <si>
    <t xml:space="preserve">№ п/п</t>
  </si>
  <si>
    <t xml:space="preserve">Наименование товара</t>
  </si>
  <si>
    <t xml:space="preserve">Количество</t>
  </si>
  <si>
    <t xml:space="preserve">Комерческие предложения (руб./ед.изм.)</t>
  </si>
  <si>
    <t xml:space="preserve">Средняя арифметическая цена за единицу &lt;ц&gt;</t>
  </si>
  <si>
    <t xml:space="preserve">Среднее квадратичное отклонение</t>
  </si>
  <si>
    <t xml:space="preserve">Оценка однородности совокупности значений выставленных цен, используемых в расчете НМЦК, ЦКЕП</t>
  </si>
  <si>
    <t xml:space="preserve">НМЦК, определяемая методом сопоставимых рыночных цен</t>
  </si>
  <si>
    <t xml:space="preserve">Комм. Предлож №1 от 21.01.2020</t>
  </si>
  <si>
    <t xml:space="preserve">Комм. Предлож №2 от 21.01.2020</t>
  </si>
  <si>
    <t xml:space="preserve">Комм. Предлож №3 от 21.01.2020</t>
  </si>
  <si>
    <t xml:space="preserve">Коэффициент вариации цен V (%) не более 33 %</t>
  </si>
  <si>
    <t xml:space="preserve">Расчет НМЦК по формуле v-количество (объем) закупаемого товара, (работы, услуги); ц-мин. Цена за ед. ЦКЕП = v*ц</t>
  </si>
  <si>
    <t xml:space="preserve">Автошина 
для Лада 21703, 21723 зима</t>
  </si>
  <si>
    <t xml:space="preserve">Автошина 
для Лада 21703, 21723 лето</t>
  </si>
  <si>
    <t xml:space="preserve">Автошина для ВАЗ 2131 зима</t>
  </si>
  <si>
    <t xml:space="preserve">Автошина для ВАЗ 2131 лето</t>
  </si>
  <si>
    <t xml:space="preserve">Автошина Модель: Michelin Primacy 4 или эквивалент (лето)</t>
  </si>
  <si>
    <t xml:space="preserve">Автошина для FORD FOCUS зима</t>
  </si>
  <si>
    <t xml:space="preserve">Автошина для FORD FOCUS лето</t>
  </si>
  <si>
    <t xml:space="preserve">Автошина для ГАЗ 32212 зима</t>
  </si>
  <si>
    <t xml:space="preserve">Автошина для ГАЗ 32212 лето</t>
  </si>
  <si>
    <t xml:space="preserve">Диск колесный стальной для ГАЗ 32212</t>
  </si>
  <si>
    <t xml:space="preserve">Диск колесный стальной для «Lada Ларгус»</t>
  </si>
  <si>
    <t xml:space="preserve">Диск колесный литой для «Lada Ларгус  - Alcasta M03  или эквивалент</t>
  </si>
  <si>
    <t xml:space="preserve">Автошина для HYUNDAI SONATA зима</t>
  </si>
  <si>
    <t xml:space="preserve">Автошина для HYUNDAI SONATA лето</t>
  </si>
  <si>
    <t xml:space="preserve">Диск колесный стальной для HYUNDAI SONATA</t>
  </si>
  <si>
    <t xml:space="preserve">ИТОГО</t>
  </si>
  <si>
    <t xml:space="preserve">Коммерческие предложения (руб./ед.изм.)</t>
  </si>
  <si>
    <t xml:space="preserve">КП №1</t>
  </si>
  <si>
    <t xml:space="preserve">КП №2</t>
  </si>
  <si>
    <t xml:space="preserve">КП №3</t>
  </si>
  <si>
    <t xml:space="preserve">Катушка зажигания Лада Ларгус/Рено Логан (16 клап.)</t>
  </si>
  <si>
    <t xml:space="preserve">Фильтр воздушный Лада Ларгус дв.1.6 16 клап.
со скошенным краем</t>
  </si>
  <si>
    <t xml:space="preserve">Фильтр воздушный Лада Ларгус дв.1.6 16 клап. прямоугольный</t>
  </si>
  <si>
    <t xml:space="preserve">Фильтр салона Лада Ларгус дв.1.6, 16 клап.</t>
  </si>
  <si>
    <t xml:space="preserve">Фильтр масляный Лада Ларгус дв.1.6 16 клап. (желательно 8 отверстий)</t>
  </si>
  <si>
    <t xml:space="preserve">Свечи зажигания Лада Ларгус дв.1.6 16 клап. (компл.)</t>
  </si>
  <si>
    <t xml:space="preserve">Аккумулятор для Лада Ларгус дв.1.6 16 клап. (обратной полярности) (60 А/ч)</t>
  </si>
  <si>
    <t xml:space="preserve">Колодки тормозные передние для Лада Ларгус дв.1.6 16 клап.</t>
  </si>
  <si>
    <t xml:space="preserve">Свечи зажигания для УАЗ (компл.)</t>
  </si>
  <si>
    <t xml:space="preserve">Свечи для Тойота Ланд Крузер - 200 (компл.)</t>
  </si>
  <si>
    <t xml:space="preserve">Колодки тормозные передние для Ланд Крузер - 200</t>
  </si>
  <si>
    <t xml:space="preserve">Фильтр воздушный Форд Фокус - 3</t>
  </si>
  <si>
    <t xml:space="preserve">Фильтр салона Форд Фокус - 3</t>
  </si>
  <si>
    <t xml:space="preserve">Фильтр масляный Форд Фокус - 3</t>
  </si>
  <si>
    <t xml:space="preserve">Свечи зажигания Форд Фокус — 3 (компл.)</t>
  </si>
  <si>
    <t xml:space="preserve">Колодки тормозные передние для Форд Фокус - 3</t>
  </si>
  <si>
    <t xml:space="preserve">Лампа Н-11 12V 55 W</t>
  </si>
  <si>
    <t xml:space="preserve">Лампа Н-4 12V 60/55 W</t>
  </si>
  <si>
    <t xml:space="preserve">Лампа W5W 12V 5W (без цокаля — габариты)</t>
  </si>
  <si>
    <t xml:space="preserve">Щетка стклоочистителя бескаркасная для Форд Фокус — 3 (комл.)</t>
  </si>
  <si>
    <t xml:space="preserve">Щетка стклоочистителя бескаркасная для Лада Ларгус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</si>
</sst>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0.00"/>
    <numFmt numFmtId="167" formatCode="_-* #,##0.00_р_._-;\-* #,##0.00_р_._-;_-* \-??_р_._-;_-@_-"/>
    <numFmt numFmtId="168" formatCode="0.00%"/>
    <numFmt numFmtId="169" formatCode="#,###.00"/>
  </numFmts>
  <fonts count="15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0"/>
      <color rgb="FF000000"/>
      <name val="Arial Cyr"/>
      <family val="2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A"/>
      <name val="Times New Roman"/>
      <family val="1"/>
      <charset val="1"/>
    </font>
    <font>
      <sz val="14"/>
      <color rgb="FF000000"/>
      <name val="Times New Roman"/>
      <family val="1"/>
      <charset val="204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2" borderId="2" xfId="15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6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0" borderId="2" xfId="15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6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2" xfId="15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2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" fillId="2" borderId="2" xfId="15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3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5" fontId="9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0" borderId="0" xfId="15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6" fontId="9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9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3"/>
  <sheetViews>
    <sheetView showFormulas="false" showGridLines="true" showRowColHeaders="true" showZeros="true" rightToLeft="false" tabSelected="false" showOutlineSymbols="true" defaultGridColor="true" view="pageBreakPreview" topLeftCell="A13" colorId="64" zoomScale="75" zoomScaleNormal="80" zoomScalePageLayoutView="75" workbookViewId="0">
      <selection pane="topLeft" activeCell="B4" activeCellId="0" sqref="B4"/>
    </sheetView>
  </sheetViews>
  <sheetFormatPr defaultRowHeight="12.8" zeroHeight="false" outlineLevelRow="0" outlineLevelCol="0"/>
  <cols>
    <col collapsed="false" customWidth="true" hidden="false" outlineLevel="0" max="1" min="1" style="1" width="6.39"/>
    <col collapsed="false" customWidth="true" hidden="false" outlineLevel="0" max="2" min="2" style="1" width="34.39"/>
    <col collapsed="false" customWidth="true" hidden="false" outlineLevel="0" max="3" min="3" style="1" width="7.11"/>
    <col collapsed="false" customWidth="true" hidden="false" outlineLevel="0" max="5" min="4" style="1" width="10.07"/>
    <col collapsed="false" customWidth="true" hidden="false" outlineLevel="0" max="6" min="6" style="1" width="11.64"/>
    <col collapsed="false" customWidth="true" hidden="false" outlineLevel="0" max="8" min="7" style="1" width="15.27"/>
    <col collapsed="false" customWidth="true" hidden="false" outlineLevel="0" max="9" min="9" style="1" width="19.53"/>
    <col collapsed="false" customWidth="true" hidden="false" outlineLevel="0" max="10" min="10" style="1" width="13.43"/>
    <col collapsed="false" customWidth="true" hidden="false" outlineLevel="0" max="11" min="11" style="1" width="16.33"/>
    <col collapsed="false" customWidth="true" hidden="false" outlineLevel="0" max="1025" min="12" style="1" width="9.33"/>
  </cols>
  <sheetData>
    <row r="1" customFormat="false" ht="82.05" hidden="false" customHeight="tru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/>
      <c r="F1" s="4"/>
      <c r="G1" s="2" t="s">
        <v>4</v>
      </c>
      <c r="H1" s="2" t="s">
        <v>5</v>
      </c>
      <c r="I1" s="5" t="s">
        <v>6</v>
      </c>
      <c r="J1" s="2" t="s">
        <v>7</v>
      </c>
      <c r="K1" s="2"/>
    </row>
    <row r="2" customFormat="false" ht="15.75" hidden="false" customHeight="true" outlineLevel="0" collapsed="false">
      <c r="A2" s="2"/>
      <c r="B2" s="2"/>
      <c r="C2" s="3"/>
      <c r="D2" s="6" t="s">
        <v>8</v>
      </c>
      <c r="E2" s="6" t="s">
        <v>9</v>
      </c>
      <c r="F2" s="6" t="s">
        <v>10</v>
      </c>
      <c r="G2" s="2"/>
      <c r="H2" s="2"/>
      <c r="I2" s="2" t="s">
        <v>11</v>
      </c>
      <c r="J2" s="2" t="s">
        <v>4</v>
      </c>
      <c r="K2" s="7" t="s">
        <v>12</v>
      </c>
    </row>
    <row r="3" customFormat="false" ht="66.75" hidden="false" customHeight="true" outlineLevel="0" collapsed="false">
      <c r="A3" s="2"/>
      <c r="B3" s="2"/>
      <c r="C3" s="3"/>
      <c r="D3" s="6"/>
      <c r="E3" s="6"/>
      <c r="F3" s="6"/>
      <c r="G3" s="2"/>
      <c r="H3" s="2"/>
      <c r="I3" s="2"/>
      <c r="J3" s="2"/>
      <c r="K3" s="2"/>
    </row>
    <row r="4" customFormat="false" ht="29.85" hidden="false" customHeight="false" outlineLevel="0" collapsed="false">
      <c r="A4" s="8" t="n">
        <v>1</v>
      </c>
      <c r="B4" s="9" t="s">
        <v>13</v>
      </c>
      <c r="C4" s="4"/>
      <c r="D4" s="10" t="n">
        <v>4300</v>
      </c>
      <c r="E4" s="11" t="n">
        <v>4300</v>
      </c>
      <c r="F4" s="12" t="n">
        <v>4200</v>
      </c>
      <c r="G4" s="13" t="n">
        <f aca="false">(D4+E4+F4)/3</f>
        <v>4266.66666666667</v>
      </c>
      <c r="H4" s="14" t="n">
        <f aca="false">SQRT((POWER((D4-G4),2)+POWER((E4-G4),2)+POWER((F4-G4),2))/2)</f>
        <v>57.7350269189626</v>
      </c>
      <c r="I4" s="14" t="n">
        <f aca="false">H4/G4*100</f>
        <v>1.35316469341319</v>
      </c>
      <c r="J4" s="14" t="n">
        <f aca="false">G4</f>
        <v>4266.66666666667</v>
      </c>
      <c r="K4" s="14" t="n">
        <f aca="false">J4*C4</f>
        <v>0</v>
      </c>
      <c r="L4" s="15"/>
      <c r="M4" s="16"/>
    </row>
    <row r="5" customFormat="false" ht="29.85" hidden="false" customHeight="false" outlineLevel="0" collapsed="false">
      <c r="A5" s="8" t="n">
        <v>2</v>
      </c>
      <c r="B5" s="9" t="s">
        <v>14</v>
      </c>
      <c r="C5" s="4"/>
      <c r="D5" s="10" t="n">
        <v>4250</v>
      </c>
      <c r="E5" s="11" t="n">
        <v>4250</v>
      </c>
      <c r="F5" s="12" t="n">
        <v>4150</v>
      </c>
      <c r="G5" s="13" t="n">
        <f aca="false">(D5+E5+F5)/3</f>
        <v>4216.66666666667</v>
      </c>
      <c r="H5" s="14" t="n">
        <f aca="false">SQRT((POWER((D5-G5),2)+POWER((E5-G5),2)+POWER((F5-G5),2))/2)</f>
        <v>57.7350269189626</v>
      </c>
      <c r="I5" s="14" t="n">
        <f aca="false">H5/G5*100</f>
        <v>1.36921012456038</v>
      </c>
      <c r="J5" s="14" t="n">
        <f aca="false">G5</f>
        <v>4216.66666666667</v>
      </c>
      <c r="K5" s="14" t="n">
        <f aca="false">J5*C5</f>
        <v>0</v>
      </c>
      <c r="L5" s="15"/>
      <c r="M5" s="16"/>
    </row>
    <row r="6" customFormat="false" ht="15" hidden="false" customHeight="false" outlineLevel="0" collapsed="false">
      <c r="A6" s="8" t="n">
        <v>3</v>
      </c>
      <c r="B6" s="9" t="s">
        <v>15</v>
      </c>
      <c r="C6" s="4" t="n">
        <v>4</v>
      </c>
      <c r="D6" s="10" t="n">
        <v>4700</v>
      </c>
      <c r="E6" s="11" t="n">
        <v>4700</v>
      </c>
      <c r="F6" s="12" t="n">
        <v>4600</v>
      </c>
      <c r="G6" s="13" t="n">
        <f aca="false">(D6+E6+F6)/3</f>
        <v>4666.66666666667</v>
      </c>
      <c r="H6" s="14" t="n">
        <f aca="false">SQRT((POWER((D6-G6),2)+POWER((E6-G6),2)+POWER((F6-G6),2))/2)</f>
        <v>57.7350269189626</v>
      </c>
      <c r="I6" s="14" t="n">
        <f aca="false">H6/G6*100</f>
        <v>1.23717914826348</v>
      </c>
      <c r="J6" s="14" t="n">
        <f aca="false">G6</f>
        <v>4666.66666666667</v>
      </c>
      <c r="K6" s="14" t="n">
        <f aca="false">J6*C6</f>
        <v>18666.6666666667</v>
      </c>
      <c r="L6" s="15"/>
      <c r="M6" s="16"/>
    </row>
    <row r="7" customFormat="false" ht="15" hidden="false" customHeight="false" outlineLevel="0" collapsed="false">
      <c r="A7" s="8" t="n">
        <v>4</v>
      </c>
      <c r="B7" s="9" t="s">
        <v>16</v>
      </c>
      <c r="C7" s="4" t="n">
        <v>4</v>
      </c>
      <c r="D7" s="10" t="n">
        <v>3900</v>
      </c>
      <c r="E7" s="11" t="n">
        <v>3900</v>
      </c>
      <c r="F7" s="12" t="n">
        <v>3900</v>
      </c>
      <c r="G7" s="13" t="n">
        <f aca="false">(D7+E7+F7)/3</f>
        <v>3900</v>
      </c>
      <c r="H7" s="14" t="n">
        <f aca="false">SQRT((POWER((D7-G7),2)+POWER((E7-G7),2)+POWER((F7-G7),2))/2)</f>
        <v>0</v>
      </c>
      <c r="I7" s="14" t="n">
        <f aca="false">H7/G7*100</f>
        <v>0</v>
      </c>
      <c r="J7" s="14" t="n">
        <f aca="false">G7</f>
        <v>3900</v>
      </c>
      <c r="K7" s="14" t="n">
        <f aca="false">J7*C7</f>
        <v>15600</v>
      </c>
      <c r="L7" s="15"/>
      <c r="M7" s="16"/>
    </row>
    <row r="8" customFormat="false" ht="26.85" hidden="false" customHeight="false" outlineLevel="0" collapsed="false">
      <c r="A8" s="8" t="n">
        <v>5</v>
      </c>
      <c r="B8" s="9" t="s">
        <v>17</v>
      </c>
      <c r="C8" s="4" t="n">
        <v>5</v>
      </c>
      <c r="D8" s="10" t="n">
        <v>9900</v>
      </c>
      <c r="E8" s="11" t="n">
        <v>9900</v>
      </c>
      <c r="F8" s="12" t="n">
        <v>9900</v>
      </c>
      <c r="G8" s="13" t="n">
        <f aca="false">(D8+E8+F8)/3</f>
        <v>9900</v>
      </c>
      <c r="H8" s="14" t="n">
        <f aca="false">SQRT((POWER((D8-G8),2)+POWER((E8-G8),2)+POWER((F8-G8),2))/2)</f>
        <v>0</v>
      </c>
      <c r="I8" s="14" t="n">
        <f aca="false">H8/G8*100</f>
        <v>0</v>
      </c>
      <c r="J8" s="14" t="n">
        <f aca="false">G8</f>
        <v>9900</v>
      </c>
      <c r="K8" s="14" t="n">
        <f aca="false">J8*C8</f>
        <v>49500</v>
      </c>
      <c r="L8" s="15"/>
      <c r="M8" s="16"/>
    </row>
    <row r="9" customFormat="false" ht="18.65" hidden="false" customHeight="true" outlineLevel="0" collapsed="false">
      <c r="A9" s="8" t="n">
        <v>6</v>
      </c>
      <c r="B9" s="9" t="s">
        <v>18</v>
      </c>
      <c r="C9" s="4" t="n">
        <v>16</v>
      </c>
      <c r="D9" s="10" t="n">
        <v>5890</v>
      </c>
      <c r="E9" s="11" t="n">
        <v>5890</v>
      </c>
      <c r="F9" s="12" t="n">
        <v>5890</v>
      </c>
      <c r="G9" s="13" t="n">
        <f aca="false">(D9+E9+F9)/3</f>
        <v>5890</v>
      </c>
      <c r="H9" s="14" t="n">
        <f aca="false">SQRT((POWER((D9-G9),2)+POWER((E9-G9),2)+POWER((F9-G9),2))/2)</f>
        <v>0</v>
      </c>
      <c r="I9" s="14" t="n">
        <f aca="false">H9/G9*100</f>
        <v>0</v>
      </c>
      <c r="J9" s="14" t="n">
        <f aca="false">G9</f>
        <v>5890</v>
      </c>
      <c r="K9" s="14" t="n">
        <f aca="false">J9*C9</f>
        <v>94240</v>
      </c>
      <c r="L9" s="15"/>
      <c r="M9" s="16"/>
    </row>
    <row r="10" customFormat="false" ht="15" hidden="false" customHeight="false" outlineLevel="0" collapsed="false">
      <c r="A10" s="8" t="n">
        <v>7</v>
      </c>
      <c r="B10" s="9" t="s">
        <v>19</v>
      </c>
      <c r="C10" s="4" t="n">
        <v>4</v>
      </c>
      <c r="D10" s="10" t="n">
        <v>4600</v>
      </c>
      <c r="E10" s="11" t="n">
        <v>3600</v>
      </c>
      <c r="F10" s="12" t="n">
        <v>4600</v>
      </c>
      <c r="G10" s="13" t="n">
        <f aca="false">(D10+E10+F10)/3</f>
        <v>4266.66666666667</v>
      </c>
      <c r="H10" s="14" t="n">
        <f aca="false">SQRT((POWER((D10-G10),2)+POWER((E10-G10),2)+POWER((F10-G10),2))/2)</f>
        <v>577.350269189626</v>
      </c>
      <c r="I10" s="14" t="n">
        <f aca="false">H10/G10*100</f>
        <v>13.5316469341319</v>
      </c>
      <c r="J10" s="14" t="n">
        <f aca="false">G10</f>
        <v>4266.66666666667</v>
      </c>
      <c r="K10" s="14" t="n">
        <f aca="false">J10*C10</f>
        <v>17066.6666666667</v>
      </c>
      <c r="L10" s="15"/>
      <c r="M10" s="16"/>
    </row>
    <row r="11" customFormat="false" ht="15.85" hidden="false" customHeight="false" outlineLevel="0" collapsed="false">
      <c r="A11" s="8" t="n">
        <v>8</v>
      </c>
      <c r="B11" s="9" t="s">
        <v>20</v>
      </c>
      <c r="C11" s="4" t="n">
        <v>12</v>
      </c>
      <c r="D11" s="10" t="n">
        <v>5700</v>
      </c>
      <c r="E11" s="11" t="n">
        <v>5700</v>
      </c>
      <c r="F11" s="12" t="n">
        <v>5600</v>
      </c>
      <c r="G11" s="13" t="n">
        <f aca="false">(D11+E11+F11)/3</f>
        <v>5666.66666666667</v>
      </c>
      <c r="H11" s="14" t="n">
        <f aca="false">SQRT((POWER((D11-G11),2)+POWER((E11-G11),2)+POWER((F11-G11),2))/2)</f>
        <v>57.7350269189626</v>
      </c>
      <c r="I11" s="14" t="n">
        <f aca="false">H11/G11*100</f>
        <v>1.01885341621699</v>
      </c>
      <c r="J11" s="14" t="n">
        <f aca="false">G11</f>
        <v>5666.66666666667</v>
      </c>
      <c r="K11" s="14" t="n">
        <f aca="false">J11*C11</f>
        <v>68000</v>
      </c>
      <c r="L11" s="15"/>
      <c r="M11" s="16"/>
    </row>
    <row r="12" customFormat="false" ht="15" hidden="false" customHeight="false" outlineLevel="0" collapsed="false">
      <c r="A12" s="8" t="n">
        <v>9</v>
      </c>
      <c r="B12" s="9" t="s">
        <v>21</v>
      </c>
      <c r="C12" s="4" t="n">
        <v>6</v>
      </c>
      <c r="D12" s="10" t="n">
        <v>4900</v>
      </c>
      <c r="E12" s="11" t="n">
        <v>4900</v>
      </c>
      <c r="F12" s="12" t="n">
        <v>4800</v>
      </c>
      <c r="G12" s="13" t="n">
        <f aca="false">(D12+E12+F12)/3</f>
        <v>4866.66666666667</v>
      </c>
      <c r="H12" s="14" t="n">
        <f aca="false">SQRT((POWER((D12-G12),2)+POWER((E12-G12),2)+POWER((F12-G12),2))/2)</f>
        <v>57.7350269189626</v>
      </c>
      <c r="I12" s="14" t="n">
        <f aca="false">H12/G12*100</f>
        <v>1.18633616956772</v>
      </c>
      <c r="J12" s="14" t="n">
        <f aca="false">G12</f>
        <v>4866.66666666667</v>
      </c>
      <c r="K12" s="14" t="n">
        <f aca="false">J12*C12</f>
        <v>29200</v>
      </c>
      <c r="L12" s="15"/>
      <c r="M12" s="16"/>
    </row>
    <row r="13" customFormat="false" ht="29.85" hidden="false" customHeight="false" outlineLevel="0" collapsed="false">
      <c r="A13" s="8" t="n">
        <v>10</v>
      </c>
      <c r="B13" s="9" t="s">
        <v>22</v>
      </c>
      <c r="C13" s="4" t="n">
        <v>4</v>
      </c>
      <c r="D13" s="10" t="n">
        <v>3800</v>
      </c>
      <c r="E13" s="11" t="n">
        <v>3800</v>
      </c>
      <c r="F13" s="12" t="n">
        <v>3800</v>
      </c>
      <c r="G13" s="13" t="n">
        <f aca="false">(D13+E13+F13)/3</f>
        <v>3800</v>
      </c>
      <c r="H13" s="14" t="n">
        <f aca="false">SQRT((POWER((D13-G13),2)+POWER((E13-G13),2)+POWER((F13-G13),2))/2)</f>
        <v>0</v>
      </c>
      <c r="I13" s="14" t="n">
        <f aca="false">H13/G13*100</f>
        <v>0</v>
      </c>
      <c r="J13" s="14" t="n">
        <f aca="false">G13</f>
        <v>3800</v>
      </c>
      <c r="K13" s="14" t="n">
        <f aca="false">J13*C13</f>
        <v>15200</v>
      </c>
      <c r="L13" s="15"/>
      <c r="M13" s="16"/>
    </row>
    <row r="14" customFormat="false" ht="29.85" hidden="false" customHeight="false" outlineLevel="0" collapsed="false">
      <c r="A14" s="8" t="n">
        <v>11</v>
      </c>
      <c r="B14" s="9" t="s">
        <v>23</v>
      </c>
      <c r="C14" s="4" t="n">
        <v>4</v>
      </c>
      <c r="D14" s="10" t="n">
        <v>4200</v>
      </c>
      <c r="E14" s="11" t="n">
        <v>4200</v>
      </c>
      <c r="F14" s="12" t="n">
        <v>4200</v>
      </c>
      <c r="G14" s="13" t="n">
        <f aca="false">(D14+E14+F14)/3</f>
        <v>4200</v>
      </c>
      <c r="H14" s="14" t="n">
        <f aca="false">SQRT((POWER((D14-G14),2)+POWER((E14-G14),2)+POWER((F14-G14),2))/2)</f>
        <v>0</v>
      </c>
      <c r="I14" s="14" t="n">
        <f aca="false">H14/G14*100</f>
        <v>0</v>
      </c>
      <c r="J14" s="14" t="n">
        <f aca="false">G14</f>
        <v>4200</v>
      </c>
      <c r="K14" s="14" t="n">
        <f aca="false">J14*C14</f>
        <v>16800</v>
      </c>
      <c r="L14" s="15"/>
      <c r="M14" s="16"/>
    </row>
    <row r="15" customFormat="false" ht="39.55" hidden="false" customHeight="false" outlineLevel="0" collapsed="false">
      <c r="A15" s="8" t="n">
        <v>12</v>
      </c>
      <c r="B15" s="9" t="s">
        <v>24</v>
      </c>
      <c r="C15" s="4" t="n">
        <v>4</v>
      </c>
      <c r="D15" s="10" t="n">
        <v>3900</v>
      </c>
      <c r="E15" s="11" t="n">
        <v>3900</v>
      </c>
      <c r="F15" s="12" t="n">
        <v>3900</v>
      </c>
      <c r="G15" s="13" t="n">
        <f aca="false">(D15+E15+F15)/3</f>
        <v>3900</v>
      </c>
      <c r="H15" s="14" t="n">
        <f aca="false">SQRT((POWER((D15-G15),2)+POWER((E15-G15),2)+POWER((F15-G15),2))/2)</f>
        <v>0</v>
      </c>
      <c r="I15" s="14" t="n">
        <f aca="false">H15/G15*100</f>
        <v>0</v>
      </c>
      <c r="J15" s="14" t="n">
        <f aca="false">G15</f>
        <v>3900</v>
      </c>
      <c r="K15" s="14" t="n">
        <f aca="false">J15*C15</f>
        <v>15600</v>
      </c>
      <c r="L15" s="15"/>
      <c r="M15" s="16"/>
    </row>
    <row r="16" customFormat="false" ht="26.85" hidden="false" customHeight="false" outlineLevel="0" collapsed="false">
      <c r="A16" s="8" t="n">
        <v>13</v>
      </c>
      <c r="B16" s="9" t="s">
        <v>25</v>
      </c>
      <c r="C16" s="4" t="n">
        <v>4</v>
      </c>
      <c r="D16" s="10" t="n">
        <v>4700</v>
      </c>
      <c r="E16" s="11" t="n">
        <v>4700</v>
      </c>
      <c r="F16" s="12" t="n">
        <v>4700</v>
      </c>
      <c r="G16" s="13" t="n">
        <f aca="false">(D16+E16+F16)/3</f>
        <v>4700</v>
      </c>
      <c r="H16" s="14" t="n">
        <f aca="false">SQRT((POWER((D16-G16),2)+POWER((E16-G16),2)+POWER((F16-G16),2))/2)</f>
        <v>0</v>
      </c>
      <c r="I16" s="14" t="n">
        <f aca="false">H16/G16*100</f>
        <v>0</v>
      </c>
      <c r="J16" s="14" t="n">
        <f aca="false">G16</f>
        <v>4700</v>
      </c>
      <c r="K16" s="14" t="n">
        <f aca="false">J16*C16</f>
        <v>18800</v>
      </c>
      <c r="L16" s="15"/>
      <c r="M16" s="16"/>
    </row>
    <row r="17" customFormat="false" ht="29.85" hidden="false" customHeight="false" outlineLevel="0" collapsed="false">
      <c r="A17" s="8" t="n">
        <v>14</v>
      </c>
      <c r="B17" s="9" t="s">
        <v>26</v>
      </c>
      <c r="C17" s="4" t="n">
        <v>4</v>
      </c>
      <c r="D17" s="10" t="n">
        <v>3000</v>
      </c>
      <c r="E17" s="11" t="n">
        <v>3000</v>
      </c>
      <c r="F17" s="12" t="n">
        <v>3000</v>
      </c>
      <c r="G17" s="13" t="n">
        <f aca="false">(D17+E17+F17)/3</f>
        <v>3000</v>
      </c>
      <c r="H17" s="14" t="n">
        <f aca="false">SQRT((POWER((D17-G17),2)+POWER((E17-G17),2)+POWER((F17-G17),2))/2)</f>
        <v>0</v>
      </c>
      <c r="I17" s="14" t="n">
        <f aca="false">H17/G17*100</f>
        <v>0</v>
      </c>
      <c r="J17" s="14" t="n">
        <f aca="false">G17</f>
        <v>3000</v>
      </c>
      <c r="K17" s="14" t="n">
        <f aca="false">J17*C17</f>
        <v>12000</v>
      </c>
      <c r="L17" s="15"/>
      <c r="M17" s="16"/>
    </row>
    <row r="18" customFormat="false" ht="26.85" hidden="false" customHeight="false" outlineLevel="0" collapsed="false">
      <c r="A18" s="8" t="n">
        <v>15</v>
      </c>
      <c r="B18" s="9" t="s">
        <v>27</v>
      </c>
      <c r="C18" s="4" t="n">
        <v>4</v>
      </c>
      <c r="D18" s="10" t="n">
        <v>4200</v>
      </c>
      <c r="E18" s="11" t="n">
        <v>4200</v>
      </c>
      <c r="F18" s="12" t="n">
        <v>4200</v>
      </c>
      <c r="G18" s="13" t="n">
        <f aca="false">(D18+E18+F18)/3</f>
        <v>4200</v>
      </c>
      <c r="H18" s="14" t="n">
        <f aca="false">SQRT((POWER((D18-G18),2)+POWER((E18-G18),2)+POWER((F18-G18),2))/2)</f>
        <v>0</v>
      </c>
      <c r="I18" s="14" t="n">
        <f aca="false">H18/G18*100</f>
        <v>0</v>
      </c>
      <c r="J18" s="14" t="n">
        <f aca="false">G18</f>
        <v>4200</v>
      </c>
      <c r="K18" s="14" t="n">
        <f aca="false">J18*C18</f>
        <v>16800</v>
      </c>
      <c r="L18" s="15"/>
      <c r="M18" s="16"/>
    </row>
    <row r="19" customFormat="false" ht="24.25" hidden="false" customHeight="false" outlineLevel="0" collapsed="false">
      <c r="A19" s="17"/>
      <c r="B19" s="18" t="s">
        <v>28</v>
      </c>
      <c r="C19" s="19"/>
      <c r="D19" s="20" t="n">
        <f aca="false">SUM(D4:D18)</f>
        <v>71940</v>
      </c>
      <c r="E19" s="21" t="n">
        <f aca="false">SUM(E4:E18)</f>
        <v>70940</v>
      </c>
      <c r="F19" s="21" t="n">
        <f aca="false">SUM(F4:F18)</f>
        <v>71440</v>
      </c>
      <c r="G19" s="22"/>
      <c r="H19" s="23"/>
      <c r="I19" s="23"/>
      <c r="J19" s="23"/>
      <c r="K19" s="24" t="n">
        <f aca="false">SUM(K4:K18)</f>
        <v>387473.333333333</v>
      </c>
    </row>
    <row r="20" customFormat="false" ht="13.8" hidden="false" customHeight="false" outlineLevel="0" collapsed="false"/>
    <row r="21" customFormat="false" ht="15" hidden="false" customHeight="false" outlineLevel="0" collapsed="false">
      <c r="K21" s="1" t="n">
        <v>375000</v>
      </c>
    </row>
    <row r="22" customFormat="false" ht="15" hidden="false" customHeight="false" outlineLevel="0" collapsed="false"/>
    <row r="23" customFormat="false" ht="15" hidden="false" customHeight="false" outlineLevel="0" collapsed="false">
      <c r="K23" s="1" t="n">
        <f aca="false">K21-K19</f>
        <v>-12473.3333333334</v>
      </c>
    </row>
  </sheetData>
  <mergeCells count="13">
    <mergeCell ref="A1:A3"/>
    <mergeCell ref="B1:B3"/>
    <mergeCell ref="C1:C3"/>
    <mergeCell ref="D1:F1"/>
    <mergeCell ref="G1:G3"/>
    <mergeCell ref="H1:H3"/>
    <mergeCell ref="J1:K1"/>
    <mergeCell ref="D2:D3"/>
    <mergeCell ref="E2:E3"/>
    <mergeCell ref="F2:F3"/>
    <mergeCell ref="I2:I3"/>
    <mergeCell ref="J2:J3"/>
    <mergeCell ref="K2:K3"/>
  </mergeCells>
  <printOptions headings="false" gridLines="false" gridLinesSet="true" horizontalCentered="false" verticalCentered="false"/>
  <pageMargins left="0.118055555555556" right="0.315277777777778" top="0.196527777777778" bottom="0.157638888888889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48576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80" zoomScalePageLayoutView="75" workbookViewId="0">
      <selection pane="topLeft" activeCell="K26" activeCellId="0" sqref="K26"/>
    </sheetView>
  </sheetViews>
  <sheetFormatPr defaultRowHeight="13.8" zeroHeight="false" outlineLevelRow="0" outlineLevelCol="0"/>
  <cols>
    <col collapsed="false" customWidth="true" hidden="false" outlineLevel="0" max="1" min="1" style="1" width="6.39"/>
    <col collapsed="false" customWidth="true" hidden="false" outlineLevel="0" max="2" min="2" style="1" width="50.87"/>
    <col collapsed="false" customWidth="true" hidden="false" outlineLevel="0" max="4" min="3" style="1" width="12.37"/>
    <col collapsed="false" customWidth="true" hidden="false" outlineLevel="0" max="5" min="5" style="1" width="12.5"/>
    <col collapsed="false" customWidth="true" hidden="false" outlineLevel="0" max="6" min="6" style="1" width="13.75"/>
    <col collapsed="false" customWidth="true" hidden="false" outlineLevel="0" max="8" min="7" style="1" width="15.27"/>
    <col collapsed="false" customWidth="true" hidden="false" outlineLevel="0" max="9" min="9" style="1" width="19.53"/>
    <col collapsed="false" customWidth="true" hidden="false" outlineLevel="0" max="10" min="10" style="1" width="13.43"/>
    <col collapsed="false" customWidth="true" hidden="false" outlineLevel="0" max="11" min="11" style="1" width="16.33"/>
    <col collapsed="false" customWidth="true" hidden="false" outlineLevel="0" max="1025" min="12" style="1" width="9.33"/>
  </cols>
  <sheetData>
    <row r="1" customFormat="false" ht="82.05" hidden="false" customHeight="true" outlineLevel="0" collapsed="false">
      <c r="A1" s="2" t="s">
        <v>0</v>
      </c>
      <c r="B1" s="2" t="s">
        <v>1</v>
      </c>
      <c r="C1" s="25" t="s">
        <v>2</v>
      </c>
      <c r="D1" s="4" t="s">
        <v>29</v>
      </c>
      <c r="E1" s="4"/>
      <c r="F1" s="4"/>
      <c r="G1" s="2" t="s">
        <v>4</v>
      </c>
      <c r="H1" s="2" t="s">
        <v>5</v>
      </c>
      <c r="I1" s="5" t="s">
        <v>6</v>
      </c>
      <c r="J1" s="2" t="s">
        <v>7</v>
      </c>
      <c r="K1" s="2"/>
    </row>
    <row r="2" customFormat="false" ht="15.75" hidden="false" customHeight="true" outlineLevel="0" collapsed="false">
      <c r="A2" s="2"/>
      <c r="B2" s="2"/>
      <c r="C2" s="2"/>
      <c r="D2" s="6" t="s">
        <v>30</v>
      </c>
      <c r="E2" s="6" t="s">
        <v>31</v>
      </c>
      <c r="F2" s="6" t="s">
        <v>32</v>
      </c>
      <c r="G2" s="2"/>
      <c r="H2" s="2"/>
      <c r="I2" s="2" t="s">
        <v>11</v>
      </c>
      <c r="J2" s="2" t="s">
        <v>4</v>
      </c>
      <c r="K2" s="7" t="s">
        <v>12</v>
      </c>
    </row>
    <row r="3" customFormat="false" ht="66.75" hidden="false" customHeight="true" outlineLevel="0" collapsed="false">
      <c r="A3" s="2"/>
      <c r="B3" s="2"/>
      <c r="C3" s="2"/>
      <c r="D3" s="6"/>
      <c r="E3" s="6"/>
      <c r="F3" s="6"/>
      <c r="G3" s="2"/>
      <c r="H3" s="2"/>
      <c r="I3" s="2"/>
      <c r="J3" s="2"/>
      <c r="K3" s="2"/>
    </row>
    <row r="4" customFormat="false" ht="24.75" hidden="false" customHeight="true" outlineLevel="0" collapsed="false">
      <c r="A4" s="26" t="n">
        <v>1</v>
      </c>
      <c r="B4" s="27" t="s">
        <v>33</v>
      </c>
      <c r="C4" s="28" t="n">
        <v>28</v>
      </c>
      <c r="D4" s="29" t="n">
        <v>1500</v>
      </c>
      <c r="E4" s="29" t="n">
        <v>1550</v>
      </c>
      <c r="F4" s="30" t="n">
        <v>1650</v>
      </c>
      <c r="G4" s="13" t="n">
        <f aca="false">(D4+E4+F4)/3</f>
        <v>1566.66666666667</v>
      </c>
      <c r="H4" s="14" t="n">
        <f aca="false">SQRT((POWER((D4-G4),2)+POWER((E4-G4),2)+POWER((F4-G4),2))/2)</f>
        <v>76.3762615825973</v>
      </c>
      <c r="I4" s="14" t="n">
        <f aca="false">H4/G4*100</f>
        <v>4.87508052654877</v>
      </c>
      <c r="J4" s="14" t="n">
        <f aca="false">G4</f>
        <v>1566.66666666667</v>
      </c>
      <c r="K4" s="14" t="n">
        <v>43866.76</v>
      </c>
      <c r="L4" s="15"/>
      <c r="M4" s="16"/>
    </row>
    <row r="5" customFormat="false" ht="23.85" hidden="false" customHeight="false" outlineLevel="0" collapsed="false">
      <c r="A5" s="26" t="n">
        <v>2</v>
      </c>
      <c r="B5" s="31" t="s">
        <v>34</v>
      </c>
      <c r="C5" s="28" t="n">
        <v>12</v>
      </c>
      <c r="D5" s="32" t="n">
        <v>495</v>
      </c>
      <c r="E5" s="29" t="n">
        <v>500</v>
      </c>
      <c r="F5" s="33" t="n">
        <v>550</v>
      </c>
      <c r="G5" s="13" t="n">
        <f aca="false">(D5+E5+F5)/3</f>
        <v>515</v>
      </c>
      <c r="H5" s="14" t="n">
        <f aca="false">SQRT((POWER((D5-G5),2)+POWER((E5-G5),2)+POWER((F5-G5),2))/2)</f>
        <v>30.4138126514911</v>
      </c>
      <c r="I5" s="14" t="n">
        <f aca="false">H5/G5*100</f>
        <v>5.90559468960992</v>
      </c>
      <c r="J5" s="14" t="n">
        <f aca="false">G5</f>
        <v>515</v>
      </c>
      <c r="K5" s="14" t="n">
        <f aca="false">C5*J5</f>
        <v>6180</v>
      </c>
      <c r="L5" s="15"/>
      <c r="M5" s="16"/>
    </row>
    <row r="6" customFormat="false" ht="23.85" hidden="false" customHeight="false" outlineLevel="0" collapsed="false">
      <c r="A6" s="26" t="n">
        <v>3</v>
      </c>
      <c r="B6" s="31" t="s">
        <v>35</v>
      </c>
      <c r="C6" s="28" t="n">
        <v>12</v>
      </c>
      <c r="D6" s="32" t="n">
        <v>345</v>
      </c>
      <c r="E6" s="29" t="n">
        <v>350</v>
      </c>
      <c r="F6" s="33" t="n">
        <v>370</v>
      </c>
      <c r="G6" s="13" t="n">
        <f aca="false">(D6+E6+F6)/3</f>
        <v>355</v>
      </c>
      <c r="H6" s="14" t="n">
        <f aca="false">SQRT((POWER((D6-G6),2)+POWER((E6-G6),2)+POWER((F6-G6),2))/2)</f>
        <v>13.228756555323</v>
      </c>
      <c r="I6" s="14" t="n">
        <f aca="false">H6/G6*100</f>
        <v>3.72641029727407</v>
      </c>
      <c r="J6" s="14" t="n">
        <f aca="false">G6</f>
        <v>355</v>
      </c>
      <c r="K6" s="14" t="n">
        <f aca="false">C6*J6</f>
        <v>4260</v>
      </c>
      <c r="L6" s="15"/>
      <c r="M6" s="16"/>
    </row>
    <row r="7" customFormat="false" ht="15" hidden="false" customHeight="false" outlineLevel="0" collapsed="false">
      <c r="A7" s="26" t="n">
        <v>4</v>
      </c>
      <c r="B7" s="31" t="s">
        <v>36</v>
      </c>
      <c r="C7" s="28" t="n">
        <v>20</v>
      </c>
      <c r="D7" s="32" t="n">
        <v>375</v>
      </c>
      <c r="E7" s="29" t="n">
        <v>400</v>
      </c>
      <c r="F7" s="33" t="n">
        <v>420</v>
      </c>
      <c r="G7" s="13" t="n">
        <f aca="false">(D7+E7+F7)/3</f>
        <v>398.333333333333</v>
      </c>
      <c r="H7" s="14" t="n">
        <f aca="false">SQRT((POWER((D7-G7),2)+POWER((E7-G7),2)+POWER((F7-G7),2))/2)</f>
        <v>22.5462487641145</v>
      </c>
      <c r="I7" s="14" t="n">
        <f aca="false">H7/G7*100</f>
        <v>5.66014613325049</v>
      </c>
      <c r="J7" s="14" t="n">
        <f aca="false">G7</f>
        <v>398.333333333333</v>
      </c>
      <c r="K7" s="14" t="n">
        <v>7966.6</v>
      </c>
      <c r="L7" s="15"/>
      <c r="M7" s="16"/>
    </row>
    <row r="8" customFormat="false" ht="23.85" hidden="false" customHeight="false" outlineLevel="0" collapsed="false">
      <c r="A8" s="26" t="n">
        <v>5</v>
      </c>
      <c r="B8" s="34" t="s">
        <v>37</v>
      </c>
      <c r="C8" s="28" t="n">
        <v>20</v>
      </c>
      <c r="D8" s="32" t="n">
        <v>300</v>
      </c>
      <c r="E8" s="29" t="n">
        <v>345</v>
      </c>
      <c r="F8" s="33" t="n">
        <v>350</v>
      </c>
      <c r="G8" s="13" t="n">
        <f aca="false">(D8+E8+F8)/3</f>
        <v>331.666666666667</v>
      </c>
      <c r="H8" s="14" t="n">
        <f aca="false">SQRT((POWER((D8-G8),2)+POWER((E8-G8),2)+POWER((F8-G8),2))/2)</f>
        <v>27.5378527364305</v>
      </c>
      <c r="I8" s="14" t="n">
        <f aca="false">H8/G8*100</f>
        <v>8.30287017178809</v>
      </c>
      <c r="J8" s="14" t="n">
        <f aca="false">G8</f>
        <v>331.666666666667</v>
      </c>
      <c r="K8" s="14" t="n">
        <v>6633.4</v>
      </c>
      <c r="L8" s="15"/>
      <c r="M8" s="16"/>
    </row>
    <row r="9" customFormat="false" ht="15" hidden="false" customHeight="false" outlineLevel="0" collapsed="false">
      <c r="A9" s="26" t="n">
        <v>6</v>
      </c>
      <c r="B9" s="35" t="s">
        <v>38</v>
      </c>
      <c r="C9" s="28" t="n">
        <v>20</v>
      </c>
      <c r="D9" s="32" t="n">
        <v>640</v>
      </c>
      <c r="E9" s="29" t="n">
        <v>650</v>
      </c>
      <c r="F9" s="30" t="n">
        <v>750</v>
      </c>
      <c r="G9" s="13" t="n">
        <f aca="false">(D9+E9+F9)/3</f>
        <v>680</v>
      </c>
      <c r="H9" s="14" t="n">
        <f aca="false">SQRT((POWER((D9-G9),2)+POWER((E9-G9),2)+POWER((F9-G9),2))/2)</f>
        <v>60.8276253029822</v>
      </c>
      <c r="I9" s="14" t="n">
        <f aca="false">H9/G9*100</f>
        <v>8.94523901514444</v>
      </c>
      <c r="J9" s="14" t="n">
        <f aca="false">G9</f>
        <v>680</v>
      </c>
      <c r="K9" s="14" t="n">
        <f aca="false">C9*J9</f>
        <v>13600</v>
      </c>
      <c r="L9" s="15"/>
      <c r="M9" s="16"/>
    </row>
    <row r="10" customFormat="false" ht="23.85" hidden="false" customHeight="false" outlineLevel="0" collapsed="false">
      <c r="A10" s="26" t="n">
        <v>7</v>
      </c>
      <c r="B10" s="34" t="s">
        <v>39</v>
      </c>
      <c r="C10" s="28" t="n">
        <v>8</v>
      </c>
      <c r="D10" s="32" t="n">
        <v>7500</v>
      </c>
      <c r="E10" s="29" t="n">
        <v>7600</v>
      </c>
      <c r="F10" s="30" t="n">
        <v>7800</v>
      </c>
      <c r="G10" s="13" t="n">
        <f aca="false">(D10+E10+F10)/3</f>
        <v>7633.33333333333</v>
      </c>
      <c r="H10" s="14" t="n">
        <f aca="false">SQRT((POWER((D10-G10),2)+POWER((E10-G10),2)+POWER((F10-G10),2))/2)</f>
        <v>152.752523165195</v>
      </c>
      <c r="I10" s="14" t="n">
        <f aca="false">H10/G10*100</f>
        <v>2.00112475762264</v>
      </c>
      <c r="J10" s="14" t="n">
        <f aca="false">G10</f>
        <v>7633.33333333333</v>
      </c>
      <c r="K10" s="14" t="n">
        <v>61066.64</v>
      </c>
      <c r="L10" s="15"/>
      <c r="M10" s="16"/>
    </row>
    <row r="11" customFormat="false" ht="29.25" hidden="false" customHeight="true" outlineLevel="0" collapsed="false">
      <c r="A11" s="26" t="n">
        <v>8</v>
      </c>
      <c r="B11" s="34" t="s">
        <v>40</v>
      </c>
      <c r="C11" s="28" t="n">
        <v>20</v>
      </c>
      <c r="D11" s="32" t="n">
        <v>795</v>
      </c>
      <c r="E11" s="29" t="n">
        <v>800</v>
      </c>
      <c r="F11" s="30" t="n">
        <v>850</v>
      </c>
      <c r="G11" s="13" t="n">
        <f aca="false">(D11+E11+F11)/3</f>
        <v>815</v>
      </c>
      <c r="H11" s="14" t="n">
        <f aca="false">SQRT((POWER((D11-G11),2)+POWER((E11-G11),2)+POWER((F11-G11),2))/2)</f>
        <v>30.4138126514911</v>
      </c>
      <c r="I11" s="14" t="n">
        <f aca="false">H11/G11*100</f>
        <v>3.73175615355719</v>
      </c>
      <c r="J11" s="14" t="n">
        <f aca="false">G11</f>
        <v>815</v>
      </c>
      <c r="K11" s="14" t="n">
        <f aca="false">C11*J11</f>
        <v>16300</v>
      </c>
      <c r="L11" s="15"/>
      <c r="M11" s="16"/>
    </row>
    <row r="12" customFormat="false" ht="15" hidden="false" customHeight="false" outlineLevel="0" collapsed="false">
      <c r="A12" s="26" t="n">
        <v>9</v>
      </c>
      <c r="B12" s="36" t="s">
        <v>41</v>
      </c>
      <c r="C12" s="28" t="n">
        <v>1</v>
      </c>
      <c r="D12" s="32" t="n">
        <v>600</v>
      </c>
      <c r="E12" s="29" t="n">
        <v>620</v>
      </c>
      <c r="F12" s="30" t="n">
        <v>650</v>
      </c>
      <c r="G12" s="13" t="n">
        <f aca="false">(D12+E12+F12)/3</f>
        <v>623.333333333333</v>
      </c>
      <c r="H12" s="14" t="n">
        <f aca="false">SQRT((POWER((D12-G12),2)+POWER((E12-G12),2)+POWER((F12-G12),2))/2)</f>
        <v>25.1661147842358</v>
      </c>
      <c r="I12" s="14" t="n">
        <f aca="false">H12/G12*100</f>
        <v>4.03734461779184</v>
      </c>
      <c r="J12" s="14" t="n">
        <f aca="false">G12</f>
        <v>623.333333333333</v>
      </c>
      <c r="K12" s="14" t="n">
        <f aca="false">C12*J12</f>
        <v>623.333333333333</v>
      </c>
      <c r="L12" s="15"/>
      <c r="M12" s="16"/>
    </row>
    <row r="13" customFormat="false" ht="15" hidden="false" customHeight="false" outlineLevel="0" collapsed="false">
      <c r="A13" s="26" t="n">
        <v>10</v>
      </c>
      <c r="B13" s="35" t="s">
        <v>42</v>
      </c>
      <c r="C13" s="28" t="n">
        <v>1</v>
      </c>
      <c r="D13" s="32" t="n">
        <v>18000</v>
      </c>
      <c r="E13" s="29" t="n">
        <v>18200</v>
      </c>
      <c r="F13" s="30" t="n">
        <v>18300</v>
      </c>
      <c r="G13" s="13" t="n">
        <f aca="false">(D13+E13+F13)/3</f>
        <v>18166.6666666667</v>
      </c>
      <c r="H13" s="14" t="n">
        <f aca="false">SQRT((POWER((D13-G13),2)+POWER((E13-G13),2)+POWER((F13-G13),2))/2)</f>
        <v>152.752523165195</v>
      </c>
      <c r="I13" s="14" t="n">
        <f aca="false">H13/G13*100</f>
        <v>0.840839577056117</v>
      </c>
      <c r="J13" s="14" t="n">
        <f aca="false">G13</f>
        <v>18166.6666666667</v>
      </c>
      <c r="K13" s="14" t="n">
        <f aca="false">C13*J13</f>
        <v>18166.6666666667</v>
      </c>
      <c r="L13" s="15"/>
      <c r="M13" s="16"/>
    </row>
    <row r="14" customFormat="false" ht="15" hidden="false" customHeight="false" outlineLevel="0" collapsed="false">
      <c r="A14" s="26" t="n">
        <v>11</v>
      </c>
      <c r="B14" s="36" t="s">
        <v>43</v>
      </c>
      <c r="C14" s="28" t="n">
        <v>1</v>
      </c>
      <c r="D14" s="32" t="n">
        <v>2475</v>
      </c>
      <c r="E14" s="29" t="n">
        <v>2500</v>
      </c>
      <c r="F14" s="30" t="n">
        <v>2600</v>
      </c>
      <c r="G14" s="13" t="n">
        <f aca="false">(D14+E14+F14)/3</f>
        <v>2525</v>
      </c>
      <c r="H14" s="14" t="n">
        <f aca="false">SQRT((POWER((D14-G14),2)+POWER((E14-G14),2)+POWER((F14-G14),2))/2)</f>
        <v>66.1437827766148</v>
      </c>
      <c r="I14" s="14" t="n">
        <f aca="false">H14/G14*100</f>
        <v>2.6195557535293</v>
      </c>
      <c r="J14" s="14" t="n">
        <f aca="false">G14</f>
        <v>2525</v>
      </c>
      <c r="K14" s="14" t="n">
        <f aca="false">C14*J14</f>
        <v>2525</v>
      </c>
      <c r="L14" s="15"/>
      <c r="M14" s="16"/>
    </row>
    <row r="15" customFormat="false" ht="15" hidden="false" customHeight="false" outlineLevel="0" collapsed="false">
      <c r="A15" s="26" t="n">
        <v>12</v>
      </c>
      <c r="B15" s="35" t="s">
        <v>44</v>
      </c>
      <c r="C15" s="28" t="n">
        <v>5</v>
      </c>
      <c r="D15" s="32" t="n">
        <v>645</v>
      </c>
      <c r="E15" s="29" t="n">
        <v>650</v>
      </c>
      <c r="F15" s="30" t="n">
        <v>670</v>
      </c>
      <c r="G15" s="13" t="n">
        <f aca="false">(D15+E15+F15)/3</f>
        <v>655</v>
      </c>
      <c r="H15" s="14" t="n">
        <f aca="false">SQRT((POWER((D15-G15),2)+POWER((E15-G15),2)+POWER((F15-G15),2))/2)</f>
        <v>13.228756555323</v>
      </c>
      <c r="I15" s="14" t="n">
        <f aca="false">H15/G15*100</f>
        <v>2.01965748936228</v>
      </c>
      <c r="J15" s="14" t="n">
        <f aca="false">G15</f>
        <v>655</v>
      </c>
      <c r="K15" s="14" t="n">
        <f aca="false">C15*J15</f>
        <v>3275</v>
      </c>
      <c r="L15" s="15"/>
      <c r="M15" s="16"/>
    </row>
    <row r="16" customFormat="false" ht="15" hidden="false" customHeight="false" outlineLevel="0" collapsed="false">
      <c r="A16" s="26" t="n">
        <v>13</v>
      </c>
      <c r="B16" s="35" t="s">
        <v>45</v>
      </c>
      <c r="C16" s="28" t="n">
        <v>5</v>
      </c>
      <c r="D16" s="32" t="n">
        <v>360</v>
      </c>
      <c r="E16" s="29" t="n">
        <v>370</v>
      </c>
      <c r="F16" s="30" t="n">
        <v>380</v>
      </c>
      <c r="G16" s="13" t="n">
        <f aca="false">(D16+E16+F16)/3</f>
        <v>370</v>
      </c>
      <c r="H16" s="14" t="n">
        <f aca="false">SQRT((POWER((D16-G16),2)+POWER((E16-G16),2)+POWER((F16-G16),2))/2)</f>
        <v>10</v>
      </c>
      <c r="I16" s="14" t="n">
        <f aca="false">H16/G16*100</f>
        <v>2.7027027027027</v>
      </c>
      <c r="J16" s="14" t="n">
        <f aca="false">G16</f>
        <v>370</v>
      </c>
      <c r="K16" s="14" t="n">
        <f aca="false">C16*J16</f>
        <v>1850</v>
      </c>
      <c r="L16" s="15"/>
      <c r="M16" s="16"/>
    </row>
    <row r="17" customFormat="false" ht="15" hidden="false" customHeight="false" outlineLevel="0" collapsed="false">
      <c r="A17" s="26" t="n">
        <v>14</v>
      </c>
      <c r="B17" s="36" t="s">
        <v>46</v>
      </c>
      <c r="C17" s="28" t="n">
        <v>5</v>
      </c>
      <c r="D17" s="32" t="n">
        <v>525</v>
      </c>
      <c r="E17" s="29" t="n">
        <v>540</v>
      </c>
      <c r="F17" s="30" t="n">
        <v>550</v>
      </c>
      <c r="G17" s="13" t="n">
        <f aca="false">(D17+E17+F17)/3</f>
        <v>538.333333333333</v>
      </c>
      <c r="H17" s="14" t="n">
        <f aca="false">SQRT((POWER((D17-G17),2)+POWER((E17-G17),2)+POWER((F17-G17),2))/2)</f>
        <v>12.5830573921179</v>
      </c>
      <c r="I17" s="14" t="n">
        <f aca="false">H17/G17*100</f>
        <v>2.33741004187949</v>
      </c>
      <c r="J17" s="14" t="n">
        <f aca="false">G17</f>
        <v>538.333333333333</v>
      </c>
      <c r="K17" s="14" t="n">
        <v>2691.65</v>
      </c>
      <c r="L17" s="15"/>
      <c r="M17" s="16"/>
    </row>
    <row r="18" customFormat="false" ht="15" hidden="false" customHeight="false" outlineLevel="0" collapsed="false">
      <c r="A18" s="26" t="n">
        <v>15</v>
      </c>
      <c r="B18" s="35" t="s">
        <v>47</v>
      </c>
      <c r="C18" s="28" t="n">
        <v>5</v>
      </c>
      <c r="D18" s="32" t="n">
        <v>2820</v>
      </c>
      <c r="E18" s="29" t="n">
        <v>2900</v>
      </c>
      <c r="F18" s="30" t="n">
        <v>2950</v>
      </c>
      <c r="G18" s="13" t="n">
        <f aca="false">(D18+E18+F18)/3</f>
        <v>2890</v>
      </c>
      <c r="H18" s="14" t="n">
        <f aca="false">SQRT((POWER((D18-G18),2)+POWER((E18-G18),2)+POWER((F18-G18),2))/2)</f>
        <v>65.57438524302</v>
      </c>
      <c r="I18" s="14" t="n">
        <f aca="false">H18/G18*100</f>
        <v>2.26900987000069</v>
      </c>
      <c r="J18" s="14" t="n">
        <f aca="false">G18</f>
        <v>2890</v>
      </c>
      <c r="K18" s="14" t="n">
        <f aca="false">C18*J18</f>
        <v>14450</v>
      </c>
      <c r="L18" s="15"/>
      <c r="M18" s="16"/>
    </row>
    <row r="19" customFormat="false" ht="15" hidden="false" customHeight="false" outlineLevel="0" collapsed="false">
      <c r="A19" s="26" t="n">
        <v>16</v>
      </c>
      <c r="B19" s="36" t="s">
        <v>48</v>
      </c>
      <c r="C19" s="28" t="n">
        <v>5</v>
      </c>
      <c r="D19" s="32" t="n">
        <v>3660</v>
      </c>
      <c r="E19" s="29" t="n">
        <v>3700</v>
      </c>
      <c r="F19" s="30" t="n">
        <v>3750</v>
      </c>
      <c r="G19" s="13" t="n">
        <f aca="false">(D19+E19+F19)/3</f>
        <v>3703.33333333333</v>
      </c>
      <c r="H19" s="14" t="n">
        <f aca="false">SQRT((POWER((D19-G19),2)+POWER((E19-G19),2)+POWER((F19-G19),2))/2)</f>
        <v>45.0924975282289</v>
      </c>
      <c r="I19" s="14" t="n">
        <f aca="false">H19/G19*100</f>
        <v>1.2176191951817</v>
      </c>
      <c r="J19" s="14" t="n">
        <f aca="false">G19</f>
        <v>3703.33333333333</v>
      </c>
      <c r="K19" s="14" t="n">
        <v>18516.65</v>
      </c>
      <c r="L19" s="15"/>
      <c r="M19" s="16"/>
    </row>
    <row r="20" customFormat="false" ht="15" hidden="false" customHeight="false" outlineLevel="0" collapsed="false">
      <c r="A20" s="26" t="n">
        <v>17</v>
      </c>
      <c r="B20" s="35" t="s">
        <v>49</v>
      </c>
      <c r="C20" s="28" t="n">
        <v>30</v>
      </c>
      <c r="D20" s="32" t="n">
        <v>520</v>
      </c>
      <c r="E20" s="29" t="n">
        <v>550</v>
      </c>
      <c r="F20" s="30" t="n">
        <v>570</v>
      </c>
      <c r="G20" s="13" t="n">
        <f aca="false">(D20+E20+F20)/3</f>
        <v>546.666666666667</v>
      </c>
      <c r="H20" s="14" t="n">
        <f aca="false">SQRT((POWER((D20-G20),2)+POWER((E20-G20),2)+POWER((F20-G20),2))/2)</f>
        <v>25.1661147842358</v>
      </c>
      <c r="I20" s="14" t="n">
        <f aca="false">H20/G20*100</f>
        <v>4.60355758248216</v>
      </c>
      <c r="J20" s="14" t="n">
        <f aca="false">G20</f>
        <v>546.666666666667</v>
      </c>
      <c r="K20" s="14" t="n">
        <v>16400.1</v>
      </c>
      <c r="L20" s="15"/>
      <c r="M20" s="16"/>
    </row>
    <row r="21" customFormat="false" ht="15" hidden="false" customHeight="false" outlineLevel="0" collapsed="false">
      <c r="A21" s="26" t="n">
        <v>18</v>
      </c>
      <c r="B21" s="35" t="s">
        <v>50</v>
      </c>
      <c r="C21" s="28" t="n">
        <v>30</v>
      </c>
      <c r="D21" s="32" t="n">
        <v>280</v>
      </c>
      <c r="E21" s="29" t="n">
        <v>300</v>
      </c>
      <c r="F21" s="30" t="n">
        <v>320</v>
      </c>
      <c r="G21" s="13" t="n">
        <f aca="false">(D21+E21+F21)/3</f>
        <v>300</v>
      </c>
      <c r="H21" s="14" t="n">
        <f aca="false">SQRT((POWER((D21-G21),2)+POWER((E21-G21),2)+POWER((F21-G21),2))/2)</f>
        <v>20</v>
      </c>
      <c r="I21" s="14" t="n">
        <f aca="false">H21/G21*100</f>
        <v>6.66666666666667</v>
      </c>
      <c r="J21" s="14" t="n">
        <f aca="false">G21</f>
        <v>300</v>
      </c>
      <c r="K21" s="14" t="n">
        <f aca="false">C21*J21</f>
        <v>9000</v>
      </c>
      <c r="L21" s="15"/>
      <c r="M21" s="16"/>
    </row>
    <row r="22" customFormat="false" ht="15" hidden="false" customHeight="false" outlineLevel="0" collapsed="false">
      <c r="A22" s="26" t="n">
        <v>19</v>
      </c>
      <c r="B22" s="35" t="s">
        <v>51</v>
      </c>
      <c r="C22" s="28" t="n">
        <v>50</v>
      </c>
      <c r="D22" s="32" t="n">
        <v>35</v>
      </c>
      <c r="E22" s="29" t="n">
        <v>40</v>
      </c>
      <c r="F22" s="30" t="n">
        <v>45</v>
      </c>
      <c r="G22" s="13" t="n">
        <f aca="false">(D22+E22+F22)/3</f>
        <v>40</v>
      </c>
      <c r="H22" s="14" t="n">
        <f aca="false">SQRT((POWER((D22-G22),2)+POWER((E22-G22),2)+POWER((F22-G22),2))/2)</f>
        <v>5</v>
      </c>
      <c r="I22" s="14" t="n">
        <f aca="false">H22/G22*100</f>
        <v>12.5</v>
      </c>
      <c r="J22" s="14" t="n">
        <f aca="false">G22</f>
        <v>40</v>
      </c>
      <c r="K22" s="14" t="n">
        <f aca="false">C22*J22</f>
        <v>2000</v>
      </c>
      <c r="L22" s="15"/>
      <c r="M22" s="16"/>
    </row>
    <row r="23" customFormat="false" ht="27.75" hidden="false" customHeight="true" outlineLevel="0" collapsed="false">
      <c r="A23" s="26" t="n">
        <v>20</v>
      </c>
      <c r="B23" s="31" t="s">
        <v>52</v>
      </c>
      <c r="C23" s="28" t="n">
        <v>5</v>
      </c>
      <c r="D23" s="32" t="n">
        <v>1950</v>
      </c>
      <c r="E23" s="29" t="n">
        <v>2150</v>
      </c>
      <c r="F23" s="30" t="n">
        <v>2250</v>
      </c>
      <c r="G23" s="13" t="n">
        <f aca="false">(D23+E23+F23)/3</f>
        <v>2116.66666666667</v>
      </c>
      <c r="H23" s="14" t="n">
        <f aca="false">SQRT((POWER((D23-G23),2)+POWER((E23-G23),2)+POWER((F23-G23),2))/2)</f>
        <v>152.752523165195</v>
      </c>
      <c r="I23" s="14" t="n">
        <f aca="false">H23/G23*100</f>
        <v>7.21665463772573</v>
      </c>
      <c r="J23" s="14" t="n">
        <f aca="false">G23</f>
        <v>2116.66666666667</v>
      </c>
      <c r="K23" s="14" t="n">
        <v>10583.35</v>
      </c>
      <c r="L23" s="15"/>
      <c r="M23" s="16"/>
    </row>
    <row r="24" customFormat="false" ht="15" hidden="false" customHeight="false" outlineLevel="0" collapsed="false">
      <c r="A24" s="26" t="n">
        <v>21</v>
      </c>
      <c r="B24" s="37" t="s">
        <v>53</v>
      </c>
      <c r="C24" s="28" t="n">
        <v>20</v>
      </c>
      <c r="D24" s="32" t="n">
        <v>495</v>
      </c>
      <c r="E24" s="29" t="n">
        <v>500</v>
      </c>
      <c r="F24" s="30" t="n">
        <v>550</v>
      </c>
      <c r="G24" s="13" t="n">
        <f aca="false">(D24+E24+F24)/3</f>
        <v>515</v>
      </c>
      <c r="H24" s="14" t="n">
        <f aca="false">SQRT((POWER((D24-G24),2)+POWER((E24-G24),2)+POWER((F24-G24),2))/2)</f>
        <v>30.4138126514911</v>
      </c>
      <c r="I24" s="14" t="n">
        <f aca="false">H24/G24*100</f>
        <v>5.90559468960992</v>
      </c>
      <c r="J24" s="14" t="n">
        <f aca="false">G24</f>
        <v>515</v>
      </c>
      <c r="K24" s="14" t="n">
        <f aca="false">C24*J24</f>
        <v>10300</v>
      </c>
      <c r="L24" s="15"/>
      <c r="M24" s="16"/>
    </row>
    <row r="25" customFormat="false" ht="17.35" hidden="false" customHeight="false" outlineLevel="0" collapsed="false">
      <c r="A25" s="17"/>
      <c r="B25" s="18" t="s">
        <v>28</v>
      </c>
      <c r="C25" s="18"/>
      <c r="D25" s="32" t="n">
        <f aca="false">SUM(D4:D24)</f>
        <v>44315</v>
      </c>
      <c r="E25" s="29" t="n">
        <f aca="false">SUM(E4:E24)</f>
        <v>45215</v>
      </c>
      <c r="F25" s="30" t="n">
        <f aca="false">SUM(F4:F24)</f>
        <v>46325</v>
      </c>
      <c r="G25" s="13" t="n">
        <f aca="false">(D25+E25+F25)/3</f>
        <v>45285</v>
      </c>
      <c r="H25" s="14" t="n">
        <f aca="false">SQRT((POWER((D25-G25),2)+POWER((E25-G25),2)+POWER((F25-G25),2))/2)</f>
        <v>1006.82669809655</v>
      </c>
      <c r="I25" s="14" t="n">
        <f aca="false">H25/G25*100</f>
        <v>2.22331168841018</v>
      </c>
      <c r="J25" s="14" t="n">
        <f aca="false">G25</f>
        <v>45285</v>
      </c>
      <c r="K25" s="24" t="n">
        <f aca="false">SUM(K4:K24)</f>
        <v>270255.15</v>
      </c>
    </row>
    <row r="26" customFormat="false" ht="17.35" hidden="false" customHeight="false" outlineLevel="0" collapsed="false">
      <c r="A26" s="38"/>
      <c r="B26" s="39"/>
      <c r="C26" s="39"/>
      <c r="D26" s="40"/>
      <c r="E26" s="40"/>
      <c r="F26" s="41"/>
      <c r="G26" s="42"/>
      <c r="H26" s="43"/>
      <c r="I26" s="43"/>
      <c r="J26" s="43"/>
      <c r="K26" s="44" t="n">
        <f aca="false">I27-K25</f>
        <v>0.940000000002328</v>
      </c>
    </row>
    <row r="27" customFormat="false" ht="17.35" hidden="false" customHeight="false" outlineLevel="0" collapsed="false">
      <c r="A27" s="38"/>
      <c r="B27" s="39"/>
      <c r="C27" s="39"/>
      <c r="D27" s="40"/>
      <c r="E27" s="40"/>
      <c r="F27" s="41"/>
      <c r="G27" s="42"/>
      <c r="H27" s="43"/>
      <c r="I27" s="45" t="n">
        <v>270256.09</v>
      </c>
      <c r="J27" s="43"/>
      <c r="K27" s="46"/>
    </row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3">
    <mergeCell ref="A1:A3"/>
    <mergeCell ref="B1:B3"/>
    <mergeCell ref="C1:C3"/>
    <mergeCell ref="D1:F1"/>
    <mergeCell ref="G1:G3"/>
    <mergeCell ref="H1:H3"/>
    <mergeCell ref="J1:K1"/>
    <mergeCell ref="D2:D3"/>
    <mergeCell ref="E2:E3"/>
    <mergeCell ref="F2:F3"/>
    <mergeCell ref="I2:I3"/>
    <mergeCell ref="J2:J3"/>
    <mergeCell ref="K2:K3"/>
  </mergeCells>
  <printOptions headings="false" gridLines="false" gridLinesSet="true" horizontalCentered="false" verticalCentered="false"/>
  <pageMargins left="0.590277777777778" right="0.39375" top="0.39375" bottom="0.39375" header="0.511805555555555" footer="0.511805555555555"/>
  <pageSetup paperSize="9" scale="72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499</TotalTime>
  <Application>LibreOffice/6.0.6.1$Linux_X86_64 LibreOffice_project/00$Build-1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2026-06-02T09:17:25Z</cp:lastPrinted>
  <dcterms:modified xsi:type="dcterms:W3CDTF">2026-06-02T09:17:30Z</dcterms:modified>
  <cp:revision>60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