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58. Сейф_Курилова\"/>
    </mc:Choice>
  </mc:AlternateContent>
  <xr:revisionPtr revIDLastSave="0" documentId="13_ncr:1_{B813D57A-0C48-49B1-A0BB-3127E7DC7D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НМЦК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R10" i="1" l="1"/>
  <c r="R11" i="1" s="1"/>
  <c r="O10" i="1"/>
  <c r="N10" i="1"/>
  <c r="L10" i="1"/>
  <c r="P10" i="1" l="1"/>
</calcChain>
</file>

<file path=xl/sharedStrings.xml><?xml version="1.0" encoding="utf-8"?>
<sst xmlns="http://schemas.openxmlformats.org/spreadsheetml/2006/main" count="34" uniqueCount="30">
  <si>
    <t>№ п/п</t>
  </si>
  <si>
    <t>Наименование товара</t>
  </si>
  <si>
    <t>КТРУ / ОКПД 2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</si>
  <si>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</si>
  <si>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</si>
  <si>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</si>
  <si>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</si>
  <si>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</si>
  <si>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</si>
  <si>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</si>
  <si>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</si>
  <si>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</si>
  <si>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</si>
  <si>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Товар</t>
  </si>
  <si>
    <t>НМЦК:</t>
  </si>
  <si>
    <t>Штука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</si>
  <si>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</si>
  <si>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</si>
  <si>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</si>
  <si>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</si>
  <si>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</si>
  <si>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</si>
  <si>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Специалист  по закупкам: _______________ М.А. Антошин</t>
  </si>
  <si>
    <t>на поставку сейфа для нужд ФГБУ «НИИ пульмонологии» ФМБА России</t>
  </si>
  <si>
    <t>25.99.21.110</t>
  </si>
  <si>
    <t>Сейф Aiko SM-25 (ключевой замок)</t>
  </si>
  <si>
    <t>Предложение
№ 1
от 29.05.2026</t>
  </si>
  <si>
    <t>Предложение
№ 2
от 29.05.2026</t>
  </si>
  <si>
    <t>Предложение
№ 3
от 29.05.2026</t>
  </si>
  <si>
    <t>Дата подготовки обоснования НМЦК: 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</si>
</sst>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"/>
  <sheetViews>
    <sheetView tabSelected="1" zoomScaleNormal="100" workbookViewId="0">
      <selection activeCell="O21" sqref="O21"/>
    </sheetView>
  </sheetViews>
  <sheetFormatPr defaultRowHeight="15" x14ac:dyDescent="0.25"/>
  <cols>
    <col min="1" max="1" width="4.5703125" customWidth="1"/>
    <col min="2" max="2" width="22.85546875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25" t="s">
        <v>17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  <c r="S5" s="14" t="s">
        <v>12</v>
      </c>
    </row>
    <row r="6" spans="1:19" ht="30" customHeight="1" x14ac:dyDescent="0.2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9" t="s">
        <v>7</v>
      </c>
      <c r="G6" s="20"/>
      <c r="H6" s="20"/>
      <c r="I6" s="20"/>
      <c r="J6" s="20"/>
      <c r="K6" s="21"/>
      <c r="L6" s="14" t="s">
        <v>18</v>
      </c>
      <c r="M6" s="14" t="s">
        <v>8</v>
      </c>
      <c r="N6" s="14" t="s">
        <v>19</v>
      </c>
      <c r="O6" s="17" t="s">
        <v>11</v>
      </c>
      <c r="P6" s="18"/>
      <c r="Q6" s="14" t="s">
        <v>20</v>
      </c>
      <c r="R6" s="14" t="s">
        <v>21</v>
      </c>
      <c r="S6" s="15"/>
    </row>
    <row r="7" spans="1:19" ht="45" customHeight="1" x14ac:dyDescent="0.25">
      <c r="A7" s="15"/>
      <c r="B7" s="15"/>
      <c r="C7" s="15"/>
      <c r="D7" s="15"/>
      <c r="E7" s="15"/>
      <c r="F7" s="28" t="s">
        <v>26</v>
      </c>
      <c r="G7" s="29"/>
      <c r="H7" s="28" t="s">
        <v>27</v>
      </c>
      <c r="I7" s="29"/>
      <c r="J7" s="28" t="s">
        <v>28</v>
      </c>
      <c r="K7" s="29"/>
      <c r="L7" s="15"/>
      <c r="M7" s="15"/>
      <c r="N7" s="15"/>
      <c r="O7" s="14" t="s">
        <v>9</v>
      </c>
      <c r="P7" s="14" t="s">
        <v>10</v>
      </c>
      <c r="Q7" s="15"/>
      <c r="R7" s="15"/>
      <c r="S7" s="15"/>
    </row>
    <row r="8" spans="1:19" ht="30" customHeight="1" x14ac:dyDescent="0.25">
      <c r="A8" s="16"/>
      <c r="B8" s="16"/>
      <c r="C8" s="16"/>
      <c r="D8" s="16"/>
      <c r="E8" s="16"/>
      <c r="F8" s="5" t="s">
        <v>5</v>
      </c>
      <c r="G8" s="5" t="s">
        <v>6</v>
      </c>
      <c r="H8" s="5" t="s">
        <v>5</v>
      </c>
      <c r="I8" s="5" t="s">
        <v>6</v>
      </c>
      <c r="J8" s="5" t="s">
        <v>5</v>
      </c>
      <c r="K8" s="5" t="s">
        <v>6</v>
      </c>
      <c r="L8" s="16"/>
      <c r="M8" s="16"/>
      <c r="N8" s="16"/>
      <c r="O8" s="16"/>
      <c r="P8" s="16"/>
      <c r="Q8" s="16"/>
      <c r="R8" s="16"/>
      <c r="S8" s="16"/>
    </row>
    <row r="9" spans="1:1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25.5" x14ac:dyDescent="0.25">
      <c r="A10" s="1">
        <v>1</v>
      </c>
      <c r="B10" s="10" t="s">
        <v>25</v>
      </c>
      <c r="C10" s="5" t="s">
        <v>24</v>
      </c>
      <c r="D10" s="8" t="s">
        <v>15</v>
      </c>
      <c r="E10" s="8">
        <v>5</v>
      </c>
      <c r="F10" s="7">
        <v>9103</v>
      </c>
      <c r="G10" s="7">
        <v>0</v>
      </c>
      <c r="H10" s="7">
        <v>10469</v>
      </c>
      <c r="I10" s="7">
        <v>0</v>
      </c>
      <c r="J10" s="7">
        <v>10948</v>
      </c>
      <c r="K10" s="7">
        <v>0</v>
      </c>
      <c r="L10" s="3">
        <f>AVERAGE(F10,H10,J10)</f>
        <v>10173.33</v>
      </c>
      <c r="M10" s="7">
        <v>22</v>
      </c>
      <c r="N10" s="3">
        <f>AVERAGE(F10,H10,J10)+AVERAGE(G10,I10,K10)</f>
        <v>10173.33</v>
      </c>
      <c r="O10" s="3">
        <f>STDEV(F10,H10,J10)</f>
        <v>957.38</v>
      </c>
      <c r="P10" s="3">
        <f>O10/L10*100</f>
        <v>9.41</v>
      </c>
      <c r="Q10" s="3">
        <f>MIN(F10+G10,H10+I10,J10+K10)</f>
        <v>9103</v>
      </c>
      <c r="R10" s="7">
        <f>Q10*E10</f>
        <v>45515</v>
      </c>
      <c r="S10" s="8" t="s">
        <v>13</v>
      </c>
    </row>
    <row r="11" spans="1:19" x14ac:dyDescent="0.25">
      <c r="A11" s="22" t="s">
        <v>14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  <c r="R11" s="30">
        <f>SUM(R10:R10)</f>
        <v>45515</v>
      </c>
      <c r="S11" s="9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4" t="s">
        <v>29</v>
      </c>
      <c r="B13" s="4"/>
      <c r="C13" s="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 t="s">
        <v>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22">
    <mergeCell ref="A11:Q11"/>
    <mergeCell ref="Q6:Q8"/>
    <mergeCell ref="R6:R8"/>
    <mergeCell ref="S5:S8"/>
    <mergeCell ref="A5:R5"/>
    <mergeCell ref="E6:E8"/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</mergeCells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Максим Антошин</cp:lastModifiedBy>
  <cp:lastPrinted>2023-06-30T11:09:57Z</cp:lastPrinted>
  <dcterms:created xsi:type="dcterms:W3CDTF">2022-08-15T07:32:39Z</dcterms:created>
  <dcterms:modified xsi:type="dcterms:W3CDTF">2026-05-29T08:52:30Z</dcterms:modified>
</cp:coreProperties>
</file>