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500"/>
  </bookViews>
  <sheets>
    <sheet name="Лист2" sheetId="1" r:id="rId1"/>
  </sheets>
  <calcPr calcId="1257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K20" i="1"/>
  <c r="L20" s="1"/>
  <c r="M20" s="1"/>
  <c r="N20"/>
  <c r="O20" s="1"/>
  <c r="P20" s="1"/>
  <c r="Q20" s="1"/>
  <c r="K47"/>
  <c r="L47" s="1"/>
  <c r="M47" s="1"/>
  <c r="N47"/>
  <c r="O47" s="1"/>
  <c r="P47" s="1"/>
  <c r="Q47" s="1"/>
  <c r="K43"/>
  <c r="L43" s="1"/>
  <c r="M43" s="1"/>
  <c r="N43"/>
  <c r="O43" s="1"/>
  <c r="P43" s="1"/>
  <c r="Q43" s="1"/>
  <c r="K35"/>
  <c r="L35" s="1"/>
  <c r="M35" s="1"/>
  <c r="N35"/>
  <c r="O35" s="1"/>
  <c r="P35" s="1"/>
  <c r="Q35" s="1"/>
  <c r="K18"/>
  <c r="L18" s="1"/>
  <c r="M18" s="1"/>
  <c r="N18"/>
  <c r="O18" s="1"/>
  <c r="P18" s="1"/>
  <c r="Q18" s="1"/>
  <c r="K17"/>
  <c r="L17" s="1"/>
  <c r="M17" s="1"/>
  <c r="N17"/>
  <c r="O17" s="1"/>
  <c r="P17" s="1"/>
  <c r="Q17" s="1"/>
  <c r="K9"/>
  <c r="L9" s="1"/>
  <c r="M9" s="1"/>
  <c r="N9"/>
  <c r="O9" s="1"/>
  <c r="P9" s="1"/>
  <c r="Q9" s="1"/>
  <c r="K48"/>
  <c r="L48" s="1"/>
  <c r="M48" s="1"/>
  <c r="N48"/>
  <c r="O48" s="1"/>
  <c r="P48" s="1"/>
  <c r="Q48" s="1"/>
  <c r="K46"/>
  <c r="L46" s="1"/>
  <c r="M46" s="1"/>
  <c r="N46"/>
  <c r="O46" s="1"/>
  <c r="P46" s="1"/>
  <c r="Q46" s="1"/>
  <c r="K45"/>
  <c r="L45" s="1"/>
  <c r="M45" s="1"/>
  <c r="N45"/>
  <c r="O45" s="1"/>
  <c r="P45" s="1"/>
  <c r="Q45" s="1"/>
  <c r="K44"/>
  <c r="L44" s="1"/>
  <c r="M44" s="1"/>
  <c r="N44"/>
  <c r="O44" s="1"/>
  <c r="P44" s="1"/>
  <c r="Q44" s="1"/>
  <c r="K42"/>
  <c r="L42" s="1"/>
  <c r="M42" s="1"/>
  <c r="N42"/>
  <c r="O42" s="1"/>
  <c r="P42" s="1"/>
  <c r="Q42" s="1"/>
  <c r="K41"/>
  <c r="L41" s="1"/>
  <c r="M41" s="1"/>
  <c r="N41"/>
  <c r="O41" s="1"/>
  <c r="P41" s="1"/>
  <c r="Q41" s="1"/>
  <c r="K40"/>
  <c r="L40" s="1"/>
  <c r="M40" s="1"/>
  <c r="N40"/>
  <c r="O40" s="1"/>
  <c r="P40" s="1"/>
  <c r="Q40" s="1"/>
  <c r="K39"/>
  <c r="L39" s="1"/>
  <c r="M39" s="1"/>
  <c r="N39"/>
  <c r="O39" s="1"/>
  <c r="P39" s="1"/>
  <c r="Q39" s="1"/>
  <c r="K38"/>
  <c r="L38" s="1"/>
  <c r="M38" s="1"/>
  <c r="N38"/>
  <c r="O38" s="1"/>
  <c r="P38" s="1"/>
  <c r="Q38" s="1"/>
  <c r="K37"/>
  <c r="L37" s="1"/>
  <c r="M37" s="1"/>
  <c r="N37"/>
  <c r="O37" s="1"/>
  <c r="P37" s="1"/>
  <c r="Q37" s="1"/>
  <c r="K36"/>
  <c r="L36" s="1"/>
  <c r="M36" s="1"/>
  <c r="N36"/>
  <c r="O36" s="1"/>
  <c r="P36" s="1"/>
  <c r="Q36" s="1"/>
  <c r="K34"/>
  <c r="L34" s="1"/>
  <c r="M34" s="1"/>
  <c r="N34"/>
  <c r="O34" s="1"/>
  <c r="P34" s="1"/>
  <c r="Q34" s="1"/>
  <c r="K33"/>
  <c r="L33" s="1"/>
  <c r="M33" s="1"/>
  <c r="N33"/>
  <c r="O33" s="1"/>
  <c r="P33" s="1"/>
  <c r="Q33" s="1"/>
  <c r="K32"/>
  <c r="L32" s="1"/>
  <c r="M32" s="1"/>
  <c r="N32"/>
  <c r="O32" s="1"/>
  <c r="P32" s="1"/>
  <c r="Q32" s="1"/>
  <c r="K31"/>
  <c r="L31" s="1"/>
  <c r="M31" s="1"/>
  <c r="N31"/>
  <c r="O31" s="1"/>
  <c r="P31" s="1"/>
  <c r="Q31" s="1"/>
  <c r="K30"/>
  <c r="L30" s="1"/>
  <c r="M30" s="1"/>
  <c r="N30"/>
  <c r="O30" s="1"/>
  <c r="P30" s="1"/>
  <c r="Q30" s="1"/>
  <c r="K29"/>
  <c r="L29" s="1"/>
  <c r="M29" s="1"/>
  <c r="N29"/>
  <c r="O29" s="1"/>
  <c r="P29" s="1"/>
  <c r="Q29" s="1"/>
  <c r="K28"/>
  <c r="L28" s="1"/>
  <c r="M28" s="1"/>
  <c r="N28"/>
  <c r="O28" s="1"/>
  <c r="P28" s="1"/>
  <c r="Q28" s="1"/>
  <c r="K49"/>
  <c r="L49" s="1"/>
  <c r="M49" s="1"/>
  <c r="N49"/>
  <c r="O49" s="1"/>
  <c r="P49" s="1"/>
  <c r="Q49" s="1"/>
  <c r="K27"/>
  <c r="L27" s="1"/>
  <c r="M27" s="1"/>
  <c r="N27"/>
  <c r="O27" s="1"/>
  <c r="P27" s="1"/>
  <c r="Q27" s="1"/>
  <c r="K26"/>
  <c r="L26" s="1"/>
  <c r="M26" s="1"/>
  <c r="N26"/>
  <c r="O26" s="1"/>
  <c r="P26" s="1"/>
  <c r="Q26" s="1"/>
  <c r="K25"/>
  <c r="L25" s="1"/>
  <c r="M25" s="1"/>
  <c r="N25"/>
  <c r="O25" s="1"/>
  <c r="P25" s="1"/>
  <c r="Q25" s="1"/>
  <c r="K24"/>
  <c r="L24" s="1"/>
  <c r="M24" s="1"/>
  <c r="N24"/>
  <c r="O24" s="1"/>
  <c r="P24" s="1"/>
  <c r="Q24" s="1"/>
  <c r="K23"/>
  <c r="L23" s="1"/>
  <c r="M23" s="1"/>
  <c r="N23"/>
  <c r="O23" s="1"/>
  <c r="P23" s="1"/>
  <c r="Q23" s="1"/>
  <c r="K22"/>
  <c r="L22" s="1"/>
  <c r="M22" s="1"/>
  <c r="N22"/>
  <c r="O22" s="1"/>
  <c r="P22" s="1"/>
  <c r="Q22" s="1"/>
  <c r="K6"/>
  <c r="L6" s="1"/>
  <c r="M6" s="1"/>
  <c r="N6"/>
  <c r="O6" s="1"/>
  <c r="P6" s="1"/>
  <c r="Q6" s="1"/>
  <c r="K10"/>
  <c r="L10" s="1"/>
  <c r="M10" s="1"/>
  <c r="N10"/>
  <c r="O10" s="1"/>
  <c r="P10" s="1"/>
  <c r="Q10" s="1"/>
  <c r="K19"/>
  <c r="L19" s="1"/>
  <c r="M19" s="1"/>
  <c r="N19"/>
  <c r="O19" s="1"/>
  <c r="P19" s="1"/>
  <c r="Q19" s="1"/>
  <c r="K16"/>
  <c r="L16" s="1"/>
  <c r="M16" s="1"/>
  <c r="N16"/>
  <c r="O16" s="1"/>
  <c r="P16" s="1"/>
  <c r="Q16" s="1"/>
  <c r="K15"/>
  <c r="L15" s="1"/>
  <c r="M15" s="1"/>
  <c r="N15"/>
  <c r="O15" s="1"/>
  <c r="P15" s="1"/>
  <c r="Q15" s="1"/>
  <c r="K14"/>
  <c r="L14" s="1"/>
  <c r="M14" s="1"/>
  <c r="N14"/>
  <c r="O14" s="1"/>
  <c r="P14" s="1"/>
  <c r="Q14" s="1"/>
  <c r="K13"/>
  <c r="L13" s="1"/>
  <c r="M13" s="1"/>
  <c r="N13"/>
  <c r="O13" s="1"/>
  <c r="P13" s="1"/>
  <c r="Q13" s="1"/>
  <c r="N21"/>
  <c r="O21" s="1"/>
  <c r="P21" s="1"/>
  <c r="Q21" s="1"/>
  <c r="K21"/>
  <c r="L21" s="1"/>
  <c r="M21" s="1"/>
  <c r="N12"/>
  <c r="O12" s="1"/>
  <c r="P12" s="1"/>
  <c r="Q12" s="1"/>
  <c r="K12"/>
  <c r="L12" s="1"/>
  <c r="M12" s="1"/>
  <c r="N11"/>
  <c r="O11" s="1"/>
  <c r="P11" s="1"/>
  <c r="Q11" s="1"/>
  <c r="K11"/>
  <c r="L11" s="1"/>
  <c r="M11" s="1"/>
  <c r="N8"/>
  <c r="O8" s="1"/>
  <c r="P8" s="1"/>
  <c r="Q8" s="1"/>
  <c r="K8"/>
  <c r="L8" s="1"/>
  <c r="M8" s="1"/>
  <c r="N7"/>
  <c r="O7" s="1"/>
  <c r="P7" s="1"/>
  <c r="Q7" s="1"/>
  <c r="K7"/>
  <c r="L7" s="1"/>
  <c r="M7" s="1"/>
  <c r="N5"/>
  <c r="O5" s="1"/>
  <c r="P5" s="1"/>
  <c r="Q5" s="1"/>
  <c r="K5"/>
  <c r="L5" s="1"/>
  <c r="M5" s="1"/>
  <c r="N4"/>
  <c r="O4" s="1"/>
  <c r="P4" s="1"/>
  <c r="Q4" s="1"/>
  <c r="K4"/>
  <c r="L4" s="1"/>
  <c r="M4" s="1"/>
  <c r="Q50" l="1"/>
</calcChain>
</file>

<file path=xl/sharedStrings.xml><?xml version="1.0" encoding="utf-8"?>
<sst xmlns="http://schemas.openxmlformats.org/spreadsheetml/2006/main" count="119" uniqueCount="75">
  <si>
    <t>ПРИЛОЖЕНИЕ № 2 к Извещению об осуществлении закупки</t>
  </si>
  <si>
    <t>№</t>
  </si>
  <si>
    <t>Наименование предмета контракта</t>
  </si>
  <si>
    <t>Существенные условия исполнения контракта</t>
  </si>
  <si>
    <t>Ед. изм</t>
  </si>
  <si>
    <t>Кол-во</t>
  </si>
  <si>
    <t>Коммерческие предложения (руб./ед.изм.)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</si>
  <si>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</si>
  <si>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</si>
  <si>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</si>
  <si>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>Коммерческие предложение  №1</t>
  </si>
  <si>
    <t xml:space="preserve">Коммерческие предложение   №2 </t>
  </si>
  <si>
    <t>Коммерческие предложение   №3</t>
  </si>
  <si>
    <t>Номер сведений о контракте 01131000071 13 000167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</si>
  <si>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</si>
  <si>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</si>
  <si>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</si>
  <si>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rPr>
        <b/>
        <sz val="8"/>
        <color rgb="FF000000"/>
        <rFont val="Times New Roman"/>
        <family val="1"/>
        <charset val="204"/>
      </rPr>
      <t xml:space="preserve">коэффициент вариации цен V (%)           </t>
    </r>
    <r>
      <rPr>
        <b/>
        <i/>
        <sz val="8"/>
        <rFont val="Times New Roman"/>
        <family val="1"/>
        <charset val="204"/>
      </rPr>
      <t xml:space="preserve">         (не должен превышать 33%)</t>
    </r>
  </si>
  <si>
    <r>
      <rPr>
        <b/>
        <sz val="8"/>
        <rFont val="Times New Roman"/>
        <family val="1"/>
        <charset val="204"/>
      </rPr>
      <t>Расчет Н(М)ЦК по формуле</t>
    </r>
    <r>
      <rPr>
        <sz val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</si>
  <si>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</si>
  <si>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</si>
  <si>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контракта с учетом округления цены за единицу (руб.)</t>
  </si>
  <si>
    <t>В результате проведенного расчета Н(М)ЦК, ЦКЕП контракта составила:</t>
  </si>
  <si>
    <t xml:space="preserve"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</si>
  <si>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t>Метод определения НМЦК: Метод сопоставимых рыночных цен</t>
  </si>
  <si>
    <t>Заведующий МБДОУ "Детский сад с. Каменка"</t>
  </si>
  <si>
    <t>Барсуковская И.А.</t>
  </si>
  <si>
    <t>ШТ</t>
  </si>
  <si>
    <t>КГ</t>
  </si>
  <si>
    <t>КОФЕЙНЫЙ НАПИТОК 0,100</t>
  </si>
  <si>
    <t>КРУПА ГРЕЧНЕВАЯ 0,800</t>
  </si>
  <si>
    <t>КРУПА МАННАЯ 0,700</t>
  </si>
  <si>
    <t>МАСЛО РАСТИТЕЛЬНОЕ 1Л</t>
  </si>
  <si>
    <t>ТВОРОГ 0,180</t>
  </si>
  <si>
    <t>ЯБЛОКИ</t>
  </si>
  <si>
    <t>ЛУК РЕПЧАТЫЙ</t>
  </si>
  <si>
    <t>БАНАНЫ</t>
  </si>
  <si>
    <t>БАТОН ПШЕНИЧНЫЙ 0,385</t>
  </si>
  <si>
    <t>ГЕРКУЛЕС 0,450</t>
  </si>
  <si>
    <t>КАРТОФЕЛЬ</t>
  </si>
  <si>
    <t>МАСЛО СЛИВОЧНОЕ 0,180</t>
  </si>
  <si>
    <t>МОЛОКО 0,900</t>
  </si>
  <si>
    <t>ПШЕНО 0,800</t>
  </si>
  <si>
    <t>РЫБНЫЕ КОНСЕРВЫ 0,245</t>
  </si>
  <si>
    <t>СВЕКЛА</t>
  </si>
  <si>
    <t>СМЕТАНА 0,180</t>
  </si>
  <si>
    <t>ХЛЕБ ПШЕНИЧНЫЙ 0,295</t>
  </si>
  <si>
    <t>ХЛЕБ РЖАНОЙ 0,275</t>
  </si>
  <si>
    <t>ЯЙЦО</t>
  </si>
  <si>
    <t>ВАНИЛИН 0,001</t>
  </si>
  <si>
    <t>ГРУШИ</t>
  </si>
  <si>
    <t>ИКРА КАБАЧКОВАЯ 0,520</t>
  </si>
  <si>
    <t>ЙОГУРТ 0,900</t>
  </si>
  <si>
    <t xml:space="preserve">КУРЫ </t>
  </si>
  <si>
    <t>ЛИМОНЫ СВЕЖИЕ</t>
  </si>
  <si>
    <t>МАКАРОННЫЕ ИЗД 0,450</t>
  </si>
  <si>
    <t>МАНДАРИНЫ</t>
  </si>
  <si>
    <t>МОРКОВЬ</t>
  </si>
  <si>
    <t>МУКА ПШЕНИЧНАЯ 2 КГ</t>
  </si>
  <si>
    <t>РИС 0,800</t>
  </si>
  <si>
    <t>РЫБА МИНТАЙ</t>
  </si>
  <si>
    <t>СНЕЖОК 0,900</t>
  </si>
  <si>
    <t>СОК ФРУКТОВЫЙ 3Л</t>
  </si>
  <si>
    <t>СЫР 0,180</t>
  </si>
  <si>
    <t>УКРОП СУШЕНЫЙ 0,007</t>
  </si>
  <si>
    <t>ДРОЖЖИ 0,100</t>
  </si>
  <si>
    <t>КАКАО 0,100</t>
  </si>
  <si>
    <t>ОГУРЦЫ СОЛЕНЫЕ 0,350</t>
  </si>
  <si>
    <t>САХАР</t>
  </si>
  <si>
    <t>СОЛЬ 1КГ</t>
  </si>
  <si>
    <t>ТОМАТНАЯ ПАСТА 0,500</t>
  </si>
  <si>
    <t>ЧАЙ ЧЕРНЫЙ 0,100</t>
  </si>
  <si>
    <t>ГОРОХ 0,800</t>
  </si>
  <si>
    <t>КАПУСТА</t>
  </si>
  <si>
    <t>ПОВИДЛО 0,500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</si>
</sst>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00"/>
  </numFmts>
  <fonts count="11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00"/>
      <name val="Arial ANSI"/>
      <family val="2"/>
      <charset val="1"/>
    </font>
    <font>
      <sz val="8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164" fontId="2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 wrapText="1"/>
    </xf>
    <xf numFmtId="164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2" fontId="6" fillId="0" borderId="6" xfId="0" applyNumberFormat="1" applyFont="1" applyBorder="1" applyAlignment="1">
      <alignment vertical="center"/>
    </xf>
    <xf numFmtId="165" fontId="6" fillId="0" borderId="6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2" fontId="2" fillId="0" borderId="7" xfId="0" applyNumberFormat="1" applyFont="1" applyBorder="1" applyAlignment="1">
      <alignment vertical="center"/>
    </xf>
    <xf numFmtId="0" fontId="6" fillId="0" borderId="2" xfId="0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right" vertical="center"/>
    </xf>
    <xf numFmtId="0" fontId="9" fillId="0" borderId="0" xfId="0" applyFont="1" applyBorder="1" applyAlignment="1">
      <alignment horizontal="left" wrapText="1"/>
    </xf>
    <xf numFmtId="0" fontId="10" fillId="0" borderId="0" xfId="0" applyFont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28440</xdr:colOff>
      <xdr:row>2</xdr:row>
      <xdr:rowOff>1829880</xdr:rowOff>
    </xdr:from>
    <xdr:to>
      <xdr:col>12</xdr:col>
      <xdr:colOff>283680</xdr:colOff>
      <xdr:row>2</xdr:row>
      <xdr:rowOff>2181240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6830280" y="2944080"/>
          <a:ext cx="255240" cy="351360"/>
        </a:xfrm>
        <a:prstGeom prst="rect">
          <a:avLst/>
        </a:prstGeom>
        <a:ln w="12700">
          <a:noFill/>
        </a:ln>
      </xdr:spPr>
    </xdr:pic>
    <xdr:clientData/>
  </xdr:twoCellAnchor>
  <xdr:twoCellAnchor>
    <xdr:from>
      <xdr:col>10</xdr:col>
      <xdr:colOff>666720</xdr:colOff>
      <xdr:row>2</xdr:row>
      <xdr:rowOff>773280</xdr:rowOff>
    </xdr:from>
    <xdr:to>
      <xdr:col>11</xdr:col>
      <xdr:colOff>455400</xdr:colOff>
      <xdr:row>2</xdr:row>
      <xdr:rowOff>1226880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6147720" y="1887480"/>
          <a:ext cx="595440" cy="453600"/>
        </a:xfrm>
        <a:prstGeom prst="rect">
          <a:avLst/>
        </a:prstGeom>
        <a:ln w="12700">
          <a:noFill/>
        </a:ln>
      </xdr:spPr>
    </xdr:pic>
    <xdr:clientData/>
  </xdr:twoCellAnchor>
  <xdr:twoCellAnchor>
    <xdr:from>
      <xdr:col>12</xdr:col>
      <xdr:colOff>352440</xdr:colOff>
      <xdr:row>2</xdr:row>
      <xdr:rowOff>2876400</xdr:rowOff>
    </xdr:from>
    <xdr:to>
      <xdr:col>14</xdr:col>
      <xdr:colOff>26280</xdr:colOff>
      <xdr:row>2</xdr:row>
      <xdr:rowOff>3274560</xdr:rowOff>
    </xdr:to>
    <xdr:pic>
      <xdr:nvPicPr>
        <xdr:cNvPr id="4" name="Picture 5"/>
        <xdr:cNvPicPr/>
      </xdr:nvPicPr>
      <xdr:blipFill>
        <a:blip xmlns:r="http://schemas.openxmlformats.org/officeDocument/2006/relationships" r:embed="rId3" cstate="print"/>
        <a:stretch/>
      </xdr:blipFill>
      <xdr:spPr>
        <a:xfrm>
          <a:off x="7154280" y="3990600"/>
          <a:ext cx="802800" cy="398160"/>
        </a:xfrm>
        <a:prstGeom prst="rect">
          <a:avLst/>
        </a:prstGeom>
        <a:ln w="12700">
          <a:noFill/>
        </a:ln>
      </xdr:spPr>
    </xdr:pic>
    <xdr:clientData/>
  </xdr:twoCellAnchor>
  <xdr:twoCellAnchor>
    <xdr:from>
      <xdr:col>13</xdr:col>
      <xdr:colOff>267120</xdr:colOff>
      <xdr:row>2</xdr:row>
      <xdr:rowOff>1400400</xdr:rowOff>
    </xdr:from>
    <xdr:to>
      <xdr:col>13</xdr:col>
      <xdr:colOff>417600</xdr:colOff>
      <xdr:row>2</xdr:row>
      <xdr:rowOff>1626480</xdr:rowOff>
    </xdr:to>
    <xdr:pic>
      <xdr:nvPicPr>
        <xdr:cNvPr id="5" name="Picture 6"/>
        <xdr:cNvPicPr/>
      </xdr:nvPicPr>
      <xdr:blipFill>
        <a:blip xmlns:r="http://schemas.openxmlformats.org/officeDocument/2006/relationships" r:embed="rId4" cstate="print"/>
        <a:stretch/>
      </xdr:blipFill>
      <xdr:spPr>
        <a:xfrm>
          <a:off x="7462080" y="2514600"/>
          <a:ext cx="150480" cy="226080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3"/>
  <sheetViews>
    <sheetView tabSelected="1" topLeftCell="A27" zoomScale="110" zoomScaleNormal="110" workbookViewId="0">
      <selection activeCell="A50" sqref="A50:J50"/>
    </sheetView>
  </sheetViews>
  <sheetFormatPr defaultColWidth="8.7109375" defaultRowHeight="15"/>
  <cols>
    <col min="1" max="1" width="3.140625" customWidth="1"/>
    <col min="2" max="2" width="24.5703125" customWidth="1"/>
    <col min="3" max="3" width="8" customWidth="1"/>
    <col min="4" max="4" width="4.5703125" customWidth="1"/>
    <col min="5" max="5" width="4.7109375" customWidth="1"/>
    <col min="6" max="6" width="10.42578125" customWidth="1"/>
    <col min="7" max="7" width="9.7109375" customWidth="1"/>
    <col min="8" max="8" width="9.85546875" customWidth="1"/>
    <col min="9" max="9" width="2" hidden="1" customWidth="1"/>
    <col min="10" max="10" width="3.5703125" customWidth="1"/>
    <col min="11" max="11" width="11.42578125" style="1" customWidth="1"/>
    <col min="12" max="12" width="7.28515625" customWidth="1"/>
    <col min="13" max="13" width="5.5703125" customWidth="1"/>
    <col min="14" max="14" width="10.42578125" customWidth="1"/>
    <col min="15" max="15" width="11.28515625" style="2" customWidth="1"/>
    <col min="16" max="16" width="9.140625" customWidth="1"/>
    <col min="17" max="17" width="14" customWidth="1"/>
    <col min="18" max="18" width="13.7109375" customWidth="1"/>
  </cols>
  <sheetData>
    <row r="1" spans="1:20" ht="19.5" customHeight="1">
      <c r="D1" s="31" t="s">
        <v>0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20" ht="68.25" customHeight="1">
      <c r="A2" s="32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  <c r="G2" s="32"/>
      <c r="H2" s="32"/>
      <c r="I2" s="32" t="s">
        <v>7</v>
      </c>
      <c r="J2" s="32"/>
      <c r="K2" s="33" t="s">
        <v>8</v>
      </c>
      <c r="L2" s="33"/>
      <c r="M2" s="33"/>
      <c r="N2" s="34" t="s">
        <v>9</v>
      </c>
      <c r="O2" s="34"/>
      <c r="P2" s="34"/>
      <c r="Q2" s="34"/>
    </row>
    <row r="3" spans="1:20" ht="266.25" customHeight="1">
      <c r="A3" s="32"/>
      <c r="B3" s="32"/>
      <c r="C3" s="32"/>
      <c r="D3" s="32"/>
      <c r="E3" s="32"/>
      <c r="F3" s="3" t="s">
        <v>10</v>
      </c>
      <c r="G3" s="3" t="s">
        <v>11</v>
      </c>
      <c r="H3" s="3" t="s">
        <v>12</v>
      </c>
      <c r="I3" s="4" t="s">
        <v>13</v>
      </c>
      <c r="J3" s="3" t="s">
        <v>14</v>
      </c>
      <c r="K3" s="5" t="s">
        <v>15</v>
      </c>
      <c r="L3" s="4" t="s">
        <v>16</v>
      </c>
      <c r="M3" s="4" t="s">
        <v>17</v>
      </c>
      <c r="N3" s="6" t="s">
        <v>18</v>
      </c>
      <c r="O3" s="7" t="s">
        <v>19</v>
      </c>
      <c r="P3" s="3" t="s">
        <v>20</v>
      </c>
      <c r="Q3" s="3" t="s">
        <v>21</v>
      </c>
      <c r="T3" s="8"/>
    </row>
    <row r="4" spans="1:20" ht="14.25" customHeight="1">
      <c r="A4" s="9">
        <v>1</v>
      </c>
      <c r="B4" s="24" t="s">
        <v>36</v>
      </c>
      <c r="C4" s="10"/>
      <c r="D4" s="9" t="s">
        <v>28</v>
      </c>
      <c r="E4" s="11">
        <v>3</v>
      </c>
      <c r="F4" s="12">
        <v>180</v>
      </c>
      <c r="G4" s="12">
        <v>225</v>
      </c>
      <c r="H4" s="12">
        <v>230</v>
      </c>
      <c r="I4" s="6"/>
      <c r="J4" s="9"/>
      <c r="K4" s="13">
        <f t="shared" ref="K4:K21" si="0">AVERAGE(F4:H4)</f>
        <v>211.66666666666666</v>
      </c>
      <c r="L4" s="14">
        <f t="shared" ref="L4:L21" si="1">SQRT(((SUM((POWER(H4-K4,2)),(POWER(G4-K4,2)),(POWER(F4-K4,2)))/(COLUMNS(F4:H4)-1))))</f>
        <v>27.537852736430509</v>
      </c>
      <c r="M4" s="14">
        <f t="shared" ref="M4:M21" si="2">L4/K4*100</f>
        <v>13.010009166817563</v>
      </c>
      <c r="N4" s="8">
        <f t="shared" ref="N4:N21" si="3">((E4/3)*(SUM(F4:H4)))</f>
        <v>635</v>
      </c>
      <c r="O4" s="15">
        <f t="shared" ref="O4:O21" si="4">N4/E4</f>
        <v>211.66666666666666</v>
      </c>
      <c r="P4" s="8">
        <f t="shared" ref="P4:P21" si="5">ROUNDDOWN(O4,2)</f>
        <v>211.66</v>
      </c>
      <c r="Q4" s="8">
        <f t="shared" ref="Q4:Q21" si="6">P4*E4</f>
        <v>634.98</v>
      </c>
      <c r="T4" s="16"/>
    </row>
    <row r="5" spans="1:20" ht="14.25" customHeight="1">
      <c r="A5" s="9">
        <v>2</v>
      </c>
      <c r="B5" s="25" t="s">
        <v>37</v>
      </c>
      <c r="C5" s="10"/>
      <c r="D5" s="9" t="s">
        <v>27</v>
      </c>
      <c r="E5" s="11">
        <v>15</v>
      </c>
      <c r="F5" s="12">
        <v>55</v>
      </c>
      <c r="G5" s="12">
        <v>60</v>
      </c>
      <c r="H5" s="12">
        <v>61</v>
      </c>
      <c r="I5" s="6"/>
      <c r="J5" s="9"/>
      <c r="K5" s="13">
        <f t="shared" si="0"/>
        <v>58.666666666666664</v>
      </c>
      <c r="L5" s="14">
        <f t="shared" si="1"/>
        <v>3.214550253664318</v>
      </c>
      <c r="M5" s="14">
        <f t="shared" si="2"/>
        <v>5.4793470232914512</v>
      </c>
      <c r="N5" s="8">
        <f t="shared" si="3"/>
        <v>880</v>
      </c>
      <c r="O5" s="15">
        <f t="shared" si="4"/>
        <v>58.666666666666664</v>
      </c>
      <c r="P5" s="8">
        <f t="shared" si="5"/>
        <v>58.66</v>
      </c>
      <c r="Q5" s="8">
        <f t="shared" si="6"/>
        <v>879.9</v>
      </c>
      <c r="T5" s="16"/>
    </row>
    <row r="6" spans="1:20" ht="14.25" customHeight="1">
      <c r="A6" s="9">
        <v>3</v>
      </c>
      <c r="B6" s="25" t="s">
        <v>49</v>
      </c>
      <c r="C6" s="10"/>
      <c r="D6" s="9" t="s">
        <v>27</v>
      </c>
      <c r="E6" s="11">
        <v>12</v>
      </c>
      <c r="F6" s="12">
        <v>4</v>
      </c>
      <c r="G6" s="12">
        <v>4.5</v>
      </c>
      <c r="H6" s="12">
        <v>5</v>
      </c>
      <c r="I6" s="6"/>
      <c r="J6" s="9"/>
      <c r="K6" s="13">
        <f t="shared" si="0"/>
        <v>4.5</v>
      </c>
      <c r="L6" s="14">
        <f t="shared" si="1"/>
        <v>0.5</v>
      </c>
      <c r="M6" s="14">
        <f t="shared" si="2"/>
        <v>11.111111111111111</v>
      </c>
      <c r="N6" s="8">
        <f t="shared" si="3"/>
        <v>54</v>
      </c>
      <c r="O6" s="15">
        <f t="shared" si="4"/>
        <v>4.5</v>
      </c>
      <c r="P6" s="8">
        <f t="shared" si="5"/>
        <v>4.5</v>
      </c>
      <c r="Q6" s="8">
        <f t="shared" si="6"/>
        <v>54</v>
      </c>
      <c r="T6" s="16"/>
    </row>
    <row r="7" spans="1:20" ht="14.25" customHeight="1">
      <c r="A7" s="9">
        <v>4</v>
      </c>
      <c r="B7" s="26" t="s">
        <v>38</v>
      </c>
      <c r="C7" s="10"/>
      <c r="D7" s="9" t="s">
        <v>27</v>
      </c>
      <c r="E7" s="11">
        <v>3</v>
      </c>
      <c r="F7" s="12">
        <v>49</v>
      </c>
      <c r="G7" s="12">
        <v>50</v>
      </c>
      <c r="H7" s="12">
        <v>52</v>
      </c>
      <c r="I7" s="6"/>
      <c r="J7" s="9"/>
      <c r="K7" s="13">
        <f t="shared" si="0"/>
        <v>50.333333333333336</v>
      </c>
      <c r="L7" s="14">
        <f t="shared" si="1"/>
        <v>1.5275252316519465</v>
      </c>
      <c r="M7" s="14">
        <f t="shared" si="2"/>
        <v>3.0348183410303573</v>
      </c>
      <c r="N7" s="8">
        <f t="shared" si="3"/>
        <v>151</v>
      </c>
      <c r="O7" s="15">
        <f t="shared" si="4"/>
        <v>50.333333333333336</v>
      </c>
      <c r="P7" s="8">
        <f t="shared" si="5"/>
        <v>50.33</v>
      </c>
      <c r="Q7" s="8">
        <f t="shared" si="6"/>
        <v>150.99</v>
      </c>
      <c r="T7" s="16"/>
    </row>
    <row r="8" spans="1:20" ht="14.25" customHeight="1">
      <c r="A8" s="9">
        <v>5</v>
      </c>
      <c r="B8" s="26" t="s">
        <v>50</v>
      </c>
      <c r="C8" s="10"/>
      <c r="D8" s="9" t="s">
        <v>28</v>
      </c>
      <c r="E8" s="11">
        <v>3</v>
      </c>
      <c r="F8" s="12">
        <v>220</v>
      </c>
      <c r="G8" s="12">
        <v>282</v>
      </c>
      <c r="H8" s="12">
        <v>285</v>
      </c>
      <c r="I8" s="6"/>
      <c r="J8" s="9"/>
      <c r="K8" s="13">
        <f t="shared" si="0"/>
        <v>262.33333333333331</v>
      </c>
      <c r="L8" s="14">
        <f t="shared" si="1"/>
        <v>36.692415201691659</v>
      </c>
      <c r="M8" s="14">
        <f t="shared" si="2"/>
        <v>13.986943533046379</v>
      </c>
      <c r="N8" s="8">
        <f t="shared" si="3"/>
        <v>787</v>
      </c>
      <c r="O8" s="15">
        <f t="shared" si="4"/>
        <v>262.33333333333331</v>
      </c>
      <c r="P8" s="8">
        <f t="shared" si="5"/>
        <v>262.33</v>
      </c>
      <c r="Q8" s="8">
        <f t="shared" si="6"/>
        <v>786.99</v>
      </c>
      <c r="T8" s="16"/>
    </row>
    <row r="9" spans="1:20" ht="14.25" customHeight="1">
      <c r="A9" s="9">
        <v>6</v>
      </c>
      <c r="B9" s="26" t="s">
        <v>65</v>
      </c>
      <c r="C9" s="10"/>
      <c r="D9" s="9" t="s">
        <v>27</v>
      </c>
      <c r="E9" s="11">
        <v>1</v>
      </c>
      <c r="F9" s="12">
        <v>76</v>
      </c>
      <c r="G9" s="12">
        <v>78</v>
      </c>
      <c r="H9" s="12">
        <v>80</v>
      </c>
      <c r="I9" s="6"/>
      <c r="J9" s="9"/>
      <c r="K9" s="13">
        <f t="shared" si="0"/>
        <v>78</v>
      </c>
      <c r="L9" s="14">
        <f t="shared" si="1"/>
        <v>2</v>
      </c>
      <c r="M9" s="14">
        <f t="shared" si="2"/>
        <v>2.5641025641025639</v>
      </c>
      <c r="N9" s="8">
        <f t="shared" si="3"/>
        <v>78</v>
      </c>
      <c r="O9" s="15">
        <f t="shared" si="4"/>
        <v>78</v>
      </c>
      <c r="P9" s="8">
        <f t="shared" si="5"/>
        <v>78</v>
      </c>
      <c r="Q9" s="8">
        <f t="shared" si="6"/>
        <v>78</v>
      </c>
      <c r="T9" s="16"/>
    </row>
    <row r="10" spans="1:20" ht="14.25" customHeight="1">
      <c r="A10" s="9">
        <v>7</v>
      </c>
      <c r="B10" s="26" t="s">
        <v>51</v>
      </c>
      <c r="C10" s="10"/>
      <c r="D10" s="9" t="s">
        <v>27</v>
      </c>
      <c r="E10" s="11">
        <v>3</v>
      </c>
      <c r="F10" s="12">
        <v>173</v>
      </c>
      <c r="G10" s="12">
        <v>175</v>
      </c>
      <c r="H10" s="12">
        <v>177</v>
      </c>
      <c r="I10" s="6"/>
      <c r="J10" s="9"/>
      <c r="K10" s="13">
        <f t="shared" si="0"/>
        <v>175</v>
      </c>
      <c r="L10" s="14">
        <f t="shared" si="1"/>
        <v>2</v>
      </c>
      <c r="M10" s="14">
        <f t="shared" si="2"/>
        <v>1.1428571428571428</v>
      </c>
      <c r="N10" s="8">
        <f t="shared" si="3"/>
        <v>525</v>
      </c>
      <c r="O10" s="15">
        <f t="shared" si="4"/>
        <v>175</v>
      </c>
      <c r="P10" s="8">
        <f t="shared" si="5"/>
        <v>175</v>
      </c>
      <c r="Q10" s="8">
        <f t="shared" si="6"/>
        <v>525</v>
      </c>
      <c r="T10" s="16"/>
    </row>
    <row r="11" spans="1:20" ht="14.25" customHeight="1">
      <c r="A11" s="9">
        <v>8</v>
      </c>
      <c r="B11" s="26" t="s">
        <v>52</v>
      </c>
      <c r="C11" s="10"/>
      <c r="D11" s="9" t="s">
        <v>27</v>
      </c>
      <c r="E11" s="11">
        <v>12</v>
      </c>
      <c r="F11" s="12">
        <v>129</v>
      </c>
      <c r="G11" s="12">
        <v>130</v>
      </c>
      <c r="H11" s="12">
        <v>133</v>
      </c>
      <c r="I11" s="6"/>
      <c r="J11" s="9"/>
      <c r="K11" s="13">
        <f t="shared" si="0"/>
        <v>130.66666666666666</v>
      </c>
      <c r="L11" s="14">
        <f t="shared" si="1"/>
        <v>2.0816659994661331</v>
      </c>
      <c r="M11" s="14">
        <f t="shared" si="2"/>
        <v>1.5931117342853061</v>
      </c>
      <c r="N11" s="8">
        <f t="shared" si="3"/>
        <v>1568</v>
      </c>
      <c r="O11" s="15">
        <f t="shared" si="4"/>
        <v>130.66666666666666</v>
      </c>
      <c r="P11" s="8">
        <f t="shared" si="5"/>
        <v>130.66</v>
      </c>
      <c r="Q11" s="8">
        <f t="shared" si="6"/>
        <v>1567.92</v>
      </c>
      <c r="T11" s="16"/>
    </row>
    <row r="12" spans="1:20" ht="14.25" customHeight="1">
      <c r="A12" s="9">
        <v>9</v>
      </c>
      <c r="B12" s="26" t="s">
        <v>66</v>
      </c>
      <c r="C12" s="10"/>
      <c r="D12" s="9" t="s">
        <v>27</v>
      </c>
      <c r="E12" s="11">
        <v>1</v>
      </c>
      <c r="F12" s="12">
        <v>140</v>
      </c>
      <c r="G12" s="12">
        <v>143</v>
      </c>
      <c r="H12" s="12">
        <v>145</v>
      </c>
      <c r="I12" s="6"/>
      <c r="J12" s="9"/>
      <c r="K12" s="13">
        <f t="shared" si="0"/>
        <v>142.66666666666666</v>
      </c>
      <c r="L12" s="14">
        <f t="shared" si="1"/>
        <v>2.5166114784235836</v>
      </c>
      <c r="M12" s="14">
        <f t="shared" si="2"/>
        <v>1.7639800082408297</v>
      </c>
      <c r="N12" s="8">
        <f t="shared" si="3"/>
        <v>142.66666666666666</v>
      </c>
      <c r="O12" s="15">
        <f t="shared" si="4"/>
        <v>142.66666666666666</v>
      </c>
      <c r="P12" s="8">
        <f t="shared" si="5"/>
        <v>142.66</v>
      </c>
      <c r="Q12" s="8">
        <f t="shared" si="6"/>
        <v>142.66</v>
      </c>
      <c r="T12" s="16"/>
    </row>
    <row r="13" spans="1:20" ht="14.25" customHeight="1">
      <c r="A13" s="9">
        <v>10</v>
      </c>
      <c r="B13" s="26" t="s">
        <v>39</v>
      </c>
      <c r="C13" s="10"/>
      <c r="D13" s="9" t="s">
        <v>28</v>
      </c>
      <c r="E13" s="11">
        <v>15</v>
      </c>
      <c r="F13" s="12">
        <v>46</v>
      </c>
      <c r="G13" s="12">
        <v>47</v>
      </c>
      <c r="H13" s="12">
        <v>50</v>
      </c>
      <c r="I13" s="6"/>
      <c r="J13" s="9"/>
      <c r="K13" s="13">
        <f t="shared" si="0"/>
        <v>47.666666666666664</v>
      </c>
      <c r="L13" s="14">
        <f t="shared" si="1"/>
        <v>2.0816659994661326</v>
      </c>
      <c r="M13" s="14">
        <f t="shared" si="2"/>
        <v>4.3671314674114665</v>
      </c>
      <c r="N13" s="8">
        <f t="shared" si="3"/>
        <v>715</v>
      </c>
      <c r="O13" s="15">
        <f t="shared" si="4"/>
        <v>47.666666666666664</v>
      </c>
      <c r="P13" s="8">
        <f t="shared" si="5"/>
        <v>47.66</v>
      </c>
      <c r="Q13" s="8">
        <f t="shared" si="6"/>
        <v>714.9</v>
      </c>
      <c r="T13" s="16"/>
    </row>
    <row r="14" spans="1:20" ht="14.25" customHeight="1">
      <c r="A14" s="23">
        <v>11</v>
      </c>
      <c r="B14" s="26" t="s">
        <v>29</v>
      </c>
      <c r="C14" s="10"/>
      <c r="D14" s="9" t="s">
        <v>27</v>
      </c>
      <c r="E14" s="11">
        <v>2</v>
      </c>
      <c r="F14" s="12">
        <v>78</v>
      </c>
      <c r="G14" s="12">
        <v>79</v>
      </c>
      <c r="H14" s="12">
        <v>80</v>
      </c>
      <c r="I14" s="6"/>
      <c r="J14" s="9"/>
      <c r="K14" s="13">
        <f t="shared" si="0"/>
        <v>79</v>
      </c>
      <c r="L14" s="14">
        <f t="shared" si="1"/>
        <v>1</v>
      </c>
      <c r="M14" s="14">
        <f t="shared" si="2"/>
        <v>1.2658227848101267</v>
      </c>
      <c r="N14" s="8">
        <f t="shared" si="3"/>
        <v>158</v>
      </c>
      <c r="O14" s="15">
        <f t="shared" si="4"/>
        <v>79</v>
      </c>
      <c r="P14" s="8">
        <f t="shared" si="5"/>
        <v>79</v>
      </c>
      <c r="Q14" s="8">
        <f t="shared" si="6"/>
        <v>158</v>
      </c>
      <c r="T14" s="16"/>
    </row>
    <row r="15" spans="1:20" ht="14.25" customHeight="1">
      <c r="A15" s="9">
        <v>12</v>
      </c>
      <c r="B15" s="26" t="s">
        <v>30</v>
      </c>
      <c r="C15" s="10"/>
      <c r="D15" s="9" t="s">
        <v>27</v>
      </c>
      <c r="E15" s="11">
        <v>2</v>
      </c>
      <c r="F15" s="12">
        <v>62</v>
      </c>
      <c r="G15" s="12">
        <v>64</v>
      </c>
      <c r="H15" s="12">
        <v>65</v>
      </c>
      <c r="I15" s="6"/>
      <c r="J15" s="9"/>
      <c r="K15" s="13">
        <f t="shared" si="0"/>
        <v>63.666666666666664</v>
      </c>
      <c r="L15" s="14">
        <f t="shared" si="1"/>
        <v>1.5275252316519465</v>
      </c>
      <c r="M15" s="14">
        <f t="shared" si="2"/>
        <v>2.3992542905527956</v>
      </c>
      <c r="N15" s="8">
        <f t="shared" si="3"/>
        <v>127.33333333333333</v>
      </c>
      <c r="O15" s="15">
        <f t="shared" si="4"/>
        <v>63.666666666666664</v>
      </c>
      <c r="P15" s="8">
        <f t="shared" si="5"/>
        <v>63.66</v>
      </c>
      <c r="Q15" s="8">
        <f t="shared" si="6"/>
        <v>127.32</v>
      </c>
      <c r="T15" s="16"/>
    </row>
    <row r="16" spans="1:20" ht="14.25" customHeight="1">
      <c r="A16" s="9">
        <v>13</v>
      </c>
      <c r="B16" s="26" t="s">
        <v>31</v>
      </c>
      <c r="C16" s="10"/>
      <c r="D16" s="9" t="s">
        <v>27</v>
      </c>
      <c r="E16" s="11">
        <v>2</v>
      </c>
      <c r="F16" s="12">
        <v>59</v>
      </c>
      <c r="G16" s="12">
        <v>60</v>
      </c>
      <c r="H16" s="12">
        <v>62</v>
      </c>
      <c r="I16" s="6"/>
      <c r="J16" s="9"/>
      <c r="K16" s="13">
        <f t="shared" si="0"/>
        <v>60.333333333333336</v>
      </c>
      <c r="L16" s="14">
        <f t="shared" si="1"/>
        <v>1.5275252316519465</v>
      </c>
      <c r="M16" s="14">
        <f t="shared" si="2"/>
        <v>2.5318097762186955</v>
      </c>
      <c r="N16" s="8">
        <f t="shared" si="3"/>
        <v>120.66666666666666</v>
      </c>
      <c r="O16" s="15">
        <f t="shared" si="4"/>
        <v>60.333333333333329</v>
      </c>
      <c r="P16" s="8">
        <f t="shared" si="5"/>
        <v>60.33</v>
      </c>
      <c r="Q16" s="8">
        <f t="shared" si="6"/>
        <v>120.66</v>
      </c>
      <c r="T16" s="16"/>
    </row>
    <row r="17" spans="1:20" ht="14.25" customHeight="1">
      <c r="A17" s="9">
        <v>14</v>
      </c>
      <c r="B17" s="26" t="s">
        <v>72</v>
      </c>
      <c r="C17" s="10"/>
      <c r="D17" s="9" t="s">
        <v>27</v>
      </c>
      <c r="E17" s="11">
        <v>1</v>
      </c>
      <c r="F17" s="12">
        <v>58</v>
      </c>
      <c r="G17" s="12">
        <v>60</v>
      </c>
      <c r="H17" s="12">
        <v>62</v>
      </c>
      <c r="I17" s="6"/>
      <c r="J17" s="9"/>
      <c r="K17" s="13">
        <f t="shared" si="0"/>
        <v>60</v>
      </c>
      <c r="L17" s="14">
        <f t="shared" si="1"/>
        <v>2</v>
      </c>
      <c r="M17" s="14">
        <f t="shared" si="2"/>
        <v>3.3333333333333335</v>
      </c>
      <c r="N17" s="8">
        <f t="shared" si="3"/>
        <v>60</v>
      </c>
      <c r="O17" s="15">
        <f t="shared" si="4"/>
        <v>60</v>
      </c>
      <c r="P17" s="8">
        <f t="shared" si="5"/>
        <v>60</v>
      </c>
      <c r="Q17" s="8">
        <f t="shared" si="6"/>
        <v>60</v>
      </c>
      <c r="T17" s="16"/>
    </row>
    <row r="18" spans="1:20" ht="14.25" customHeight="1">
      <c r="A18" s="9">
        <v>15</v>
      </c>
      <c r="B18" s="26" t="s">
        <v>73</v>
      </c>
      <c r="C18" s="10"/>
      <c r="D18" s="9" t="s">
        <v>28</v>
      </c>
      <c r="E18" s="11">
        <v>3</v>
      </c>
      <c r="F18" s="12">
        <v>45</v>
      </c>
      <c r="G18" s="12">
        <v>47</v>
      </c>
      <c r="H18" s="12">
        <v>50</v>
      </c>
      <c r="I18" s="6"/>
      <c r="J18" s="9"/>
      <c r="K18" s="13">
        <f t="shared" si="0"/>
        <v>47.333333333333336</v>
      </c>
      <c r="L18" s="14">
        <f t="shared" si="1"/>
        <v>2.5166114784235831</v>
      </c>
      <c r="M18" s="14">
        <f t="shared" si="2"/>
        <v>5.3167848135709503</v>
      </c>
      <c r="N18" s="8">
        <f t="shared" si="3"/>
        <v>142</v>
      </c>
      <c r="O18" s="15">
        <f t="shared" si="4"/>
        <v>47.333333333333336</v>
      </c>
      <c r="P18" s="8">
        <f t="shared" si="5"/>
        <v>47.33</v>
      </c>
      <c r="Q18" s="8">
        <f t="shared" si="6"/>
        <v>141.99</v>
      </c>
      <c r="T18" s="16"/>
    </row>
    <row r="19" spans="1:20" ht="14.25" customHeight="1">
      <c r="A19" s="9">
        <v>16</v>
      </c>
      <c r="B19" s="26" t="s">
        <v>53</v>
      </c>
      <c r="C19" s="10"/>
      <c r="D19" s="9" t="s">
        <v>28</v>
      </c>
      <c r="E19" s="11">
        <v>11</v>
      </c>
      <c r="F19" s="12">
        <v>290</v>
      </c>
      <c r="G19" s="12">
        <v>295</v>
      </c>
      <c r="H19" s="12">
        <v>299</v>
      </c>
      <c r="I19" s="6"/>
      <c r="J19" s="9"/>
      <c r="K19" s="13">
        <f t="shared" si="0"/>
        <v>294.66666666666669</v>
      </c>
      <c r="L19" s="14">
        <f t="shared" si="1"/>
        <v>4.5092497528228943</v>
      </c>
      <c r="M19" s="14">
        <f t="shared" si="2"/>
        <v>1.5302883776548282</v>
      </c>
      <c r="N19" s="8">
        <f t="shared" si="3"/>
        <v>3241.333333333333</v>
      </c>
      <c r="O19" s="15">
        <f t="shared" si="4"/>
        <v>294.66666666666663</v>
      </c>
      <c r="P19" s="8">
        <f t="shared" si="5"/>
        <v>294.66000000000003</v>
      </c>
      <c r="Q19" s="8">
        <f t="shared" si="6"/>
        <v>3241.26</v>
      </c>
      <c r="T19" s="16"/>
    </row>
    <row r="20" spans="1:20" ht="14.25" customHeight="1">
      <c r="A20" s="9">
        <v>17</v>
      </c>
      <c r="B20" s="26" t="s">
        <v>74</v>
      </c>
      <c r="C20" s="10"/>
      <c r="D20" s="9" t="s">
        <v>27</v>
      </c>
      <c r="E20" s="11">
        <v>1</v>
      </c>
      <c r="F20" s="12">
        <v>145</v>
      </c>
      <c r="G20" s="12">
        <v>147</v>
      </c>
      <c r="H20" s="12">
        <v>150</v>
      </c>
      <c r="I20" s="6"/>
      <c r="J20" s="9"/>
      <c r="K20" s="13">
        <f t="shared" si="0"/>
        <v>147.33333333333334</v>
      </c>
      <c r="L20" s="14">
        <f t="shared" si="1"/>
        <v>2.5166114784235836</v>
      </c>
      <c r="M20" s="14">
        <f t="shared" si="2"/>
        <v>1.7081073382965499</v>
      </c>
      <c r="N20" s="8">
        <f t="shared" si="3"/>
        <v>147.33333333333331</v>
      </c>
      <c r="O20" s="15">
        <f t="shared" si="4"/>
        <v>147.33333333333331</v>
      </c>
      <c r="P20" s="8">
        <f t="shared" si="5"/>
        <v>147.33000000000001</v>
      </c>
      <c r="Q20" s="8">
        <f t="shared" si="6"/>
        <v>147.33000000000001</v>
      </c>
      <c r="T20" s="16"/>
    </row>
    <row r="21" spans="1:20" ht="14.25" customHeight="1">
      <c r="A21" s="9">
        <v>18</v>
      </c>
      <c r="B21" s="26" t="s">
        <v>54</v>
      </c>
      <c r="C21" s="10"/>
      <c r="D21" s="9" t="s">
        <v>28</v>
      </c>
      <c r="E21" s="11">
        <v>0.5</v>
      </c>
      <c r="F21" s="12">
        <v>190</v>
      </c>
      <c r="G21" s="12">
        <v>200</v>
      </c>
      <c r="H21" s="12">
        <v>220</v>
      </c>
      <c r="I21" s="6"/>
      <c r="J21" s="9"/>
      <c r="K21" s="13">
        <f t="shared" si="0"/>
        <v>203.33333333333334</v>
      </c>
      <c r="L21" s="14">
        <f t="shared" si="1"/>
        <v>15.275252316519468</v>
      </c>
      <c r="M21" s="14">
        <f t="shared" si="2"/>
        <v>7.5124191720587543</v>
      </c>
      <c r="N21" s="8">
        <f t="shared" si="3"/>
        <v>101.66666666666666</v>
      </c>
      <c r="O21" s="15">
        <f t="shared" si="4"/>
        <v>203.33333333333331</v>
      </c>
      <c r="P21" s="8">
        <f t="shared" si="5"/>
        <v>203.33</v>
      </c>
      <c r="Q21" s="8">
        <f t="shared" si="6"/>
        <v>101.66500000000001</v>
      </c>
      <c r="T21" s="16"/>
    </row>
    <row r="22" spans="1:20" ht="17.850000000000001" customHeight="1">
      <c r="A22" s="9">
        <v>19</v>
      </c>
      <c r="B22" s="27" t="s">
        <v>35</v>
      </c>
      <c r="C22" s="10"/>
      <c r="D22" s="9" t="s">
        <v>28</v>
      </c>
      <c r="E22" s="11">
        <v>6</v>
      </c>
      <c r="F22" s="12">
        <v>42</v>
      </c>
      <c r="G22" s="12">
        <v>44</v>
      </c>
      <c r="H22" s="12">
        <v>45</v>
      </c>
      <c r="I22" s="6"/>
      <c r="J22" s="9"/>
      <c r="K22" s="13">
        <f t="shared" ref="K22:K49" si="7">AVERAGE(F22:H22)</f>
        <v>43.666666666666664</v>
      </c>
      <c r="L22" s="14">
        <f t="shared" ref="L22:L49" si="8">SQRT(((SUM((POWER(H22-K22,2)),(POWER(G22-K22,2)),(POWER(F22-K22,2)))/(COLUMNS(F22:H22)-1))))</f>
        <v>1.5275252316519465</v>
      </c>
      <c r="M22" s="14">
        <f t="shared" ref="M22:M49" si="9">L22/K22*100</f>
        <v>3.4981493854624732</v>
      </c>
      <c r="N22" s="8">
        <f t="shared" ref="N22:N49" si="10">((E22/3)*(SUM(F22:H22)))</f>
        <v>262</v>
      </c>
      <c r="O22" s="15">
        <f t="shared" ref="O22:O49" si="11">N22/E22</f>
        <v>43.666666666666664</v>
      </c>
      <c r="P22" s="8">
        <f t="shared" ref="P22:P49" si="12">ROUNDDOWN(O22,2)</f>
        <v>43.66</v>
      </c>
      <c r="Q22" s="8">
        <f t="shared" ref="Q22:Q49" si="13">P22*E22</f>
        <v>261.95999999999998</v>
      </c>
      <c r="T22" s="16"/>
    </row>
    <row r="23" spans="1:20" ht="17.850000000000001" customHeight="1">
      <c r="A23" s="9">
        <v>20</v>
      </c>
      <c r="B23" s="27" t="s">
        <v>55</v>
      </c>
      <c r="C23" s="10"/>
      <c r="D23" s="9" t="s">
        <v>27</v>
      </c>
      <c r="E23" s="11">
        <v>4</v>
      </c>
      <c r="F23" s="12">
        <v>41</v>
      </c>
      <c r="G23" s="12">
        <v>43</v>
      </c>
      <c r="H23" s="12">
        <v>44</v>
      </c>
      <c r="I23" s="6"/>
      <c r="J23" s="9"/>
      <c r="K23" s="13">
        <f t="shared" si="7"/>
        <v>42.666666666666664</v>
      </c>
      <c r="L23" s="14">
        <f t="shared" si="8"/>
        <v>1.5275252316519465</v>
      </c>
      <c r="M23" s="14">
        <f t="shared" si="9"/>
        <v>3.5801372616842499</v>
      </c>
      <c r="N23" s="8">
        <f t="shared" si="10"/>
        <v>170.66666666666666</v>
      </c>
      <c r="O23" s="15">
        <f t="shared" si="11"/>
        <v>42.666666666666664</v>
      </c>
      <c r="P23" s="8">
        <f t="shared" si="12"/>
        <v>42.66</v>
      </c>
      <c r="Q23" s="8">
        <f t="shared" si="13"/>
        <v>170.64</v>
      </c>
      <c r="T23" s="16"/>
    </row>
    <row r="24" spans="1:20" ht="17.850000000000001" customHeight="1">
      <c r="A24" s="9">
        <v>21</v>
      </c>
      <c r="B24" s="27" t="s">
        <v>56</v>
      </c>
      <c r="C24" s="10"/>
      <c r="D24" s="9" t="s">
        <v>28</v>
      </c>
      <c r="E24" s="11">
        <v>3</v>
      </c>
      <c r="F24" s="12">
        <v>220</v>
      </c>
      <c r="G24" s="12">
        <v>260</v>
      </c>
      <c r="H24" s="12">
        <v>265</v>
      </c>
      <c r="I24" s="6"/>
      <c r="J24" s="9"/>
      <c r="K24" s="13">
        <f t="shared" si="7"/>
        <v>248.33333333333334</v>
      </c>
      <c r="L24" s="14">
        <f t="shared" si="8"/>
        <v>24.664414311581236</v>
      </c>
      <c r="M24" s="14">
        <f t="shared" si="9"/>
        <v>9.9319789174152628</v>
      </c>
      <c r="N24" s="8">
        <f t="shared" si="10"/>
        <v>745</v>
      </c>
      <c r="O24" s="15">
        <f t="shared" si="11"/>
        <v>248.33333333333334</v>
      </c>
      <c r="P24" s="8">
        <f t="shared" si="12"/>
        <v>248.33</v>
      </c>
      <c r="Q24" s="8">
        <f t="shared" si="13"/>
        <v>744.99</v>
      </c>
      <c r="T24" s="16"/>
    </row>
    <row r="25" spans="1:20" ht="17.850000000000001" customHeight="1">
      <c r="A25" s="9">
        <v>22</v>
      </c>
      <c r="B25" s="27" t="s">
        <v>32</v>
      </c>
      <c r="C25" s="10"/>
      <c r="D25" s="9" t="s">
        <v>27</v>
      </c>
      <c r="E25" s="11">
        <v>1</v>
      </c>
      <c r="F25" s="12">
        <v>167</v>
      </c>
      <c r="G25" s="12">
        <v>169</v>
      </c>
      <c r="H25" s="12">
        <v>170</v>
      </c>
      <c r="I25" s="6"/>
      <c r="J25" s="9"/>
      <c r="K25" s="13">
        <f t="shared" si="7"/>
        <v>168.66666666666666</v>
      </c>
      <c r="L25" s="14">
        <f t="shared" si="8"/>
        <v>1.5275252316519465</v>
      </c>
      <c r="M25" s="14">
        <f t="shared" si="9"/>
        <v>0.9056473705446324</v>
      </c>
      <c r="N25" s="8">
        <f t="shared" si="10"/>
        <v>168.66666666666666</v>
      </c>
      <c r="O25" s="15">
        <f t="shared" si="11"/>
        <v>168.66666666666666</v>
      </c>
      <c r="P25" s="8">
        <f t="shared" si="12"/>
        <v>168.66</v>
      </c>
      <c r="Q25" s="8">
        <f t="shared" si="13"/>
        <v>168.66</v>
      </c>
      <c r="T25" s="16"/>
    </row>
    <row r="26" spans="1:20" ht="17.850000000000001" customHeight="1">
      <c r="A26" s="9">
        <v>23</v>
      </c>
      <c r="B26" s="27" t="s">
        <v>40</v>
      </c>
      <c r="C26" s="10"/>
      <c r="D26" s="9" t="s">
        <v>27</v>
      </c>
      <c r="E26" s="11">
        <v>12</v>
      </c>
      <c r="F26" s="12">
        <v>203</v>
      </c>
      <c r="G26" s="12">
        <v>205</v>
      </c>
      <c r="H26" s="12">
        <v>210</v>
      </c>
      <c r="I26" s="6"/>
      <c r="J26" s="9"/>
      <c r="K26" s="13">
        <f t="shared" si="7"/>
        <v>206</v>
      </c>
      <c r="L26" s="14">
        <f t="shared" si="8"/>
        <v>3.6055512754639891</v>
      </c>
      <c r="M26" s="14">
        <f t="shared" si="9"/>
        <v>1.7502676094485383</v>
      </c>
      <c r="N26" s="8">
        <f t="shared" si="10"/>
        <v>2472</v>
      </c>
      <c r="O26" s="15">
        <f t="shared" si="11"/>
        <v>206</v>
      </c>
      <c r="P26" s="8">
        <f t="shared" si="12"/>
        <v>206</v>
      </c>
      <c r="Q26" s="8">
        <f t="shared" si="13"/>
        <v>2472</v>
      </c>
      <c r="T26" s="16"/>
    </row>
    <row r="27" spans="1:20" ht="17.850000000000001" customHeight="1">
      <c r="A27" s="9">
        <v>24</v>
      </c>
      <c r="B27" s="27" t="s">
        <v>41</v>
      </c>
      <c r="C27" s="10"/>
      <c r="D27" s="9" t="s">
        <v>27</v>
      </c>
      <c r="E27" s="11">
        <v>40</v>
      </c>
      <c r="F27" s="12">
        <v>109</v>
      </c>
      <c r="G27" s="12">
        <v>112</v>
      </c>
      <c r="H27" s="12">
        <v>115</v>
      </c>
      <c r="I27" s="6"/>
      <c r="J27" s="9"/>
      <c r="K27" s="13">
        <f t="shared" si="7"/>
        <v>112</v>
      </c>
      <c r="L27" s="14">
        <f t="shared" si="8"/>
        <v>3</v>
      </c>
      <c r="M27" s="14">
        <f t="shared" si="9"/>
        <v>2.6785714285714284</v>
      </c>
      <c r="N27" s="8">
        <f t="shared" si="10"/>
        <v>4480</v>
      </c>
      <c r="O27" s="15">
        <f t="shared" si="11"/>
        <v>112</v>
      </c>
      <c r="P27" s="8">
        <f t="shared" si="12"/>
        <v>112</v>
      </c>
      <c r="Q27" s="8">
        <f t="shared" si="13"/>
        <v>4480</v>
      </c>
      <c r="T27" s="16"/>
    </row>
    <row r="28" spans="1:20" ht="17.850000000000001" customHeight="1">
      <c r="A28" s="9">
        <v>25</v>
      </c>
      <c r="B28" s="27" t="s">
        <v>57</v>
      </c>
      <c r="C28" s="10"/>
      <c r="D28" s="9" t="s">
        <v>28</v>
      </c>
      <c r="E28" s="11">
        <v>5</v>
      </c>
      <c r="F28" s="12">
        <v>42</v>
      </c>
      <c r="G28" s="12">
        <v>45</v>
      </c>
      <c r="H28" s="12">
        <v>47</v>
      </c>
      <c r="I28" s="6"/>
      <c r="J28" s="9"/>
      <c r="K28" s="13">
        <f t="shared" si="7"/>
        <v>44.666666666666664</v>
      </c>
      <c r="L28" s="14">
        <f t="shared" si="8"/>
        <v>2.5166114784235831</v>
      </c>
      <c r="M28" s="14">
        <f t="shared" si="9"/>
        <v>5.6342048024408582</v>
      </c>
      <c r="N28" s="8">
        <f t="shared" si="10"/>
        <v>223.33333333333334</v>
      </c>
      <c r="O28" s="15">
        <f t="shared" si="11"/>
        <v>44.666666666666671</v>
      </c>
      <c r="P28" s="8">
        <f t="shared" si="12"/>
        <v>44.66</v>
      </c>
      <c r="Q28" s="8">
        <f t="shared" si="13"/>
        <v>223.29999999999998</v>
      </c>
      <c r="T28" s="16"/>
    </row>
    <row r="29" spans="1:20" ht="17.850000000000001" customHeight="1">
      <c r="A29" s="9">
        <v>26</v>
      </c>
      <c r="B29" s="27" t="s">
        <v>58</v>
      </c>
      <c r="C29" s="10"/>
      <c r="D29" s="9" t="s">
        <v>27</v>
      </c>
      <c r="E29" s="11">
        <v>1</v>
      </c>
      <c r="F29" s="12">
        <v>112</v>
      </c>
      <c r="G29" s="12">
        <v>114</v>
      </c>
      <c r="H29" s="12">
        <v>115</v>
      </c>
      <c r="I29" s="6"/>
      <c r="J29" s="9"/>
      <c r="K29" s="13">
        <f t="shared" si="7"/>
        <v>113.66666666666667</v>
      </c>
      <c r="L29" s="14">
        <f t="shared" si="8"/>
        <v>1.5275252316519468</v>
      </c>
      <c r="M29" s="14">
        <f t="shared" si="9"/>
        <v>1.343863840163003</v>
      </c>
      <c r="N29" s="8">
        <f t="shared" si="10"/>
        <v>113.66666666666666</v>
      </c>
      <c r="O29" s="15">
        <f t="shared" si="11"/>
        <v>113.66666666666666</v>
      </c>
      <c r="P29" s="8">
        <f t="shared" si="12"/>
        <v>113.66</v>
      </c>
      <c r="Q29" s="8">
        <f t="shared" si="13"/>
        <v>113.66</v>
      </c>
      <c r="T29" s="16"/>
    </row>
    <row r="30" spans="1:20" ht="17.850000000000001" customHeight="1">
      <c r="A30" s="9">
        <v>27</v>
      </c>
      <c r="B30" s="27" t="s">
        <v>67</v>
      </c>
      <c r="C30" s="10"/>
      <c r="D30" s="9" t="s">
        <v>27</v>
      </c>
      <c r="E30" s="11">
        <v>1</v>
      </c>
      <c r="F30" s="12">
        <v>179</v>
      </c>
      <c r="G30" s="12">
        <v>180</v>
      </c>
      <c r="H30" s="12">
        <v>185</v>
      </c>
      <c r="I30" s="6"/>
      <c r="J30" s="9"/>
      <c r="K30" s="13">
        <f t="shared" si="7"/>
        <v>181.33333333333334</v>
      </c>
      <c r="L30" s="14">
        <f t="shared" si="8"/>
        <v>3.2145502536643185</v>
      </c>
      <c r="M30" s="14">
        <f t="shared" si="9"/>
        <v>1.7727299193001755</v>
      </c>
      <c r="N30" s="8">
        <f t="shared" si="10"/>
        <v>181.33333333333331</v>
      </c>
      <c r="O30" s="15">
        <f t="shared" si="11"/>
        <v>181.33333333333331</v>
      </c>
      <c r="P30" s="8">
        <f t="shared" si="12"/>
        <v>181.33</v>
      </c>
      <c r="Q30" s="8">
        <f t="shared" si="13"/>
        <v>181.33</v>
      </c>
      <c r="T30" s="16"/>
    </row>
    <row r="31" spans="1:20" ht="17.850000000000001" customHeight="1">
      <c r="A31" s="9">
        <v>28</v>
      </c>
      <c r="B31" s="27" t="s">
        <v>42</v>
      </c>
      <c r="C31" s="10"/>
      <c r="D31" s="9" t="s">
        <v>27</v>
      </c>
      <c r="E31" s="11">
        <v>1</v>
      </c>
      <c r="F31" s="12">
        <v>45</v>
      </c>
      <c r="G31" s="12">
        <v>47</v>
      </c>
      <c r="H31" s="12">
        <v>50</v>
      </c>
      <c r="I31" s="6"/>
      <c r="J31" s="9"/>
      <c r="K31" s="13">
        <f t="shared" si="7"/>
        <v>47.333333333333336</v>
      </c>
      <c r="L31" s="14">
        <f t="shared" si="8"/>
        <v>2.5166114784235831</v>
      </c>
      <c r="M31" s="14">
        <f t="shared" si="9"/>
        <v>5.3167848135709503</v>
      </c>
      <c r="N31" s="8">
        <f t="shared" si="10"/>
        <v>47.333333333333329</v>
      </c>
      <c r="O31" s="15">
        <f t="shared" si="11"/>
        <v>47.333333333333329</v>
      </c>
      <c r="P31" s="8">
        <f t="shared" si="12"/>
        <v>47.33</v>
      </c>
      <c r="Q31" s="8">
        <f t="shared" si="13"/>
        <v>47.33</v>
      </c>
      <c r="T31" s="16"/>
    </row>
    <row r="32" spans="1:20" ht="17.850000000000001" customHeight="1">
      <c r="A32" s="9">
        <v>29</v>
      </c>
      <c r="B32" s="27" t="s">
        <v>59</v>
      </c>
      <c r="C32" s="10"/>
      <c r="D32" s="9" t="s">
        <v>27</v>
      </c>
      <c r="E32" s="11">
        <v>2</v>
      </c>
      <c r="F32" s="12">
        <v>90</v>
      </c>
      <c r="G32" s="12">
        <v>92</v>
      </c>
      <c r="H32" s="12">
        <v>95</v>
      </c>
      <c r="I32" s="6"/>
      <c r="J32" s="9"/>
      <c r="K32" s="13">
        <f t="shared" si="7"/>
        <v>92.333333333333329</v>
      </c>
      <c r="L32" s="14">
        <f t="shared" si="8"/>
        <v>2.5166114784235836</v>
      </c>
      <c r="M32" s="14">
        <f t="shared" si="9"/>
        <v>2.7255719982926903</v>
      </c>
      <c r="N32" s="8">
        <f t="shared" si="10"/>
        <v>184.66666666666666</v>
      </c>
      <c r="O32" s="15">
        <f t="shared" si="11"/>
        <v>92.333333333333329</v>
      </c>
      <c r="P32" s="8">
        <f t="shared" si="12"/>
        <v>92.33</v>
      </c>
      <c r="Q32" s="8">
        <f t="shared" si="13"/>
        <v>184.66</v>
      </c>
      <c r="T32" s="16"/>
    </row>
    <row r="33" spans="1:20" ht="17.850000000000001" customHeight="1">
      <c r="A33" s="9">
        <v>30</v>
      </c>
      <c r="B33" s="27" t="s">
        <v>60</v>
      </c>
      <c r="C33" s="10"/>
      <c r="D33" s="9" t="s">
        <v>28</v>
      </c>
      <c r="E33" s="11">
        <v>2</v>
      </c>
      <c r="F33" s="12">
        <v>265</v>
      </c>
      <c r="G33" s="12">
        <v>267</v>
      </c>
      <c r="H33" s="12">
        <v>269</v>
      </c>
      <c r="I33" s="6"/>
      <c r="J33" s="9"/>
      <c r="K33" s="13">
        <f t="shared" si="7"/>
        <v>267</v>
      </c>
      <c r="L33" s="14">
        <f t="shared" si="8"/>
        <v>2</v>
      </c>
      <c r="M33" s="14">
        <f t="shared" si="9"/>
        <v>0.74906367041198507</v>
      </c>
      <c r="N33" s="8">
        <f t="shared" si="10"/>
        <v>534</v>
      </c>
      <c r="O33" s="15">
        <f t="shared" si="11"/>
        <v>267</v>
      </c>
      <c r="P33" s="8">
        <f t="shared" si="12"/>
        <v>267</v>
      </c>
      <c r="Q33" s="8">
        <f t="shared" si="13"/>
        <v>534</v>
      </c>
      <c r="T33" s="16"/>
    </row>
    <row r="34" spans="1:20" ht="17.850000000000001" customHeight="1">
      <c r="A34" s="9">
        <v>31</v>
      </c>
      <c r="B34" s="27" t="s">
        <v>43</v>
      </c>
      <c r="C34" s="10"/>
      <c r="D34" s="9" t="s">
        <v>27</v>
      </c>
      <c r="E34" s="11">
        <v>3</v>
      </c>
      <c r="F34" s="12">
        <v>149</v>
      </c>
      <c r="G34" s="12">
        <v>150</v>
      </c>
      <c r="H34" s="12">
        <v>152</v>
      </c>
      <c r="I34" s="6"/>
      <c r="J34" s="9"/>
      <c r="K34" s="13">
        <f t="shared" si="7"/>
        <v>150.33333333333334</v>
      </c>
      <c r="L34" s="14">
        <f t="shared" si="8"/>
        <v>1.5275252316519465</v>
      </c>
      <c r="M34" s="14">
        <f t="shared" si="9"/>
        <v>1.0160921718305631</v>
      </c>
      <c r="N34" s="8">
        <f t="shared" si="10"/>
        <v>451</v>
      </c>
      <c r="O34" s="15">
        <f t="shared" si="11"/>
        <v>150.33333333333334</v>
      </c>
      <c r="P34" s="8">
        <f t="shared" si="12"/>
        <v>150.33000000000001</v>
      </c>
      <c r="Q34" s="8">
        <f t="shared" si="13"/>
        <v>450.99</v>
      </c>
      <c r="T34" s="16"/>
    </row>
    <row r="35" spans="1:20" ht="17.850000000000001" customHeight="1">
      <c r="A35" s="9">
        <v>32</v>
      </c>
      <c r="B35" s="27" t="s">
        <v>68</v>
      </c>
      <c r="C35" s="10"/>
      <c r="D35" s="9" t="s">
        <v>28</v>
      </c>
      <c r="E35" s="11">
        <v>5</v>
      </c>
      <c r="F35" s="12">
        <v>75</v>
      </c>
      <c r="G35" s="12">
        <v>80</v>
      </c>
      <c r="H35" s="12">
        <v>85</v>
      </c>
      <c r="I35" s="6"/>
      <c r="J35" s="9"/>
      <c r="K35" s="13">
        <f t="shared" si="7"/>
        <v>80</v>
      </c>
      <c r="L35" s="14">
        <f t="shared" si="8"/>
        <v>5</v>
      </c>
      <c r="M35" s="14">
        <f t="shared" si="9"/>
        <v>6.25</v>
      </c>
      <c r="N35" s="8">
        <f t="shared" si="10"/>
        <v>400</v>
      </c>
      <c r="O35" s="15">
        <f t="shared" si="11"/>
        <v>80</v>
      </c>
      <c r="P35" s="8">
        <f t="shared" si="12"/>
        <v>80</v>
      </c>
      <c r="Q35" s="8">
        <f t="shared" si="13"/>
        <v>400</v>
      </c>
      <c r="T35" s="16"/>
    </row>
    <row r="36" spans="1:20" ht="17.850000000000001" customHeight="1">
      <c r="A36" s="9">
        <v>33</v>
      </c>
      <c r="B36" s="27" t="s">
        <v>44</v>
      </c>
      <c r="C36" s="10"/>
      <c r="D36" s="9" t="s">
        <v>28</v>
      </c>
      <c r="E36" s="11">
        <v>4</v>
      </c>
      <c r="F36" s="12">
        <v>42</v>
      </c>
      <c r="G36" s="12">
        <v>43</v>
      </c>
      <c r="H36" s="12">
        <v>45</v>
      </c>
      <c r="I36" s="6"/>
      <c r="J36" s="9"/>
      <c r="K36" s="13">
        <f t="shared" si="7"/>
        <v>43.333333333333336</v>
      </c>
      <c r="L36" s="14">
        <f t="shared" si="8"/>
        <v>1.5275252316519465</v>
      </c>
      <c r="M36" s="14">
        <f t="shared" si="9"/>
        <v>3.5250582268891071</v>
      </c>
      <c r="N36" s="8">
        <f t="shared" si="10"/>
        <v>173.33333333333331</v>
      </c>
      <c r="O36" s="15">
        <f t="shared" si="11"/>
        <v>43.333333333333329</v>
      </c>
      <c r="P36" s="8">
        <f t="shared" si="12"/>
        <v>43.33</v>
      </c>
      <c r="Q36" s="8">
        <f t="shared" si="13"/>
        <v>173.32</v>
      </c>
      <c r="T36" s="16"/>
    </row>
    <row r="37" spans="1:20" ht="17.850000000000001" customHeight="1">
      <c r="A37" s="9">
        <v>34</v>
      </c>
      <c r="B37" s="27" t="s">
        <v>45</v>
      </c>
      <c r="C37" s="10"/>
      <c r="D37" s="9" t="s">
        <v>27</v>
      </c>
      <c r="E37" s="11">
        <v>2</v>
      </c>
      <c r="F37" s="12">
        <v>87</v>
      </c>
      <c r="G37" s="12">
        <v>88</v>
      </c>
      <c r="H37" s="12">
        <v>89</v>
      </c>
      <c r="I37" s="6"/>
      <c r="J37" s="9"/>
      <c r="K37" s="13">
        <f t="shared" si="7"/>
        <v>88</v>
      </c>
      <c r="L37" s="14">
        <f t="shared" si="8"/>
        <v>1</v>
      </c>
      <c r="M37" s="14">
        <f t="shared" si="9"/>
        <v>1.1363636363636365</v>
      </c>
      <c r="N37" s="8">
        <f t="shared" si="10"/>
        <v>176</v>
      </c>
      <c r="O37" s="15">
        <f t="shared" si="11"/>
        <v>88</v>
      </c>
      <c r="P37" s="8">
        <f t="shared" si="12"/>
        <v>88</v>
      </c>
      <c r="Q37" s="8">
        <f t="shared" si="13"/>
        <v>176</v>
      </c>
      <c r="T37" s="16"/>
    </row>
    <row r="38" spans="1:20" ht="17.850000000000001" customHeight="1">
      <c r="A38" s="9">
        <v>35</v>
      </c>
      <c r="B38" s="27" t="s">
        <v>61</v>
      </c>
      <c r="C38" s="10"/>
      <c r="D38" s="9" t="s">
        <v>27</v>
      </c>
      <c r="E38" s="11">
        <v>5</v>
      </c>
      <c r="F38" s="12">
        <v>122</v>
      </c>
      <c r="G38" s="12">
        <v>123</v>
      </c>
      <c r="H38" s="12">
        <v>125</v>
      </c>
      <c r="I38" s="6"/>
      <c r="J38" s="9"/>
      <c r="K38" s="13">
        <f t="shared" si="7"/>
        <v>123.33333333333333</v>
      </c>
      <c r="L38" s="14">
        <f t="shared" si="8"/>
        <v>1.5275252316519468</v>
      </c>
      <c r="M38" s="14">
        <f t="shared" si="9"/>
        <v>1.2385339716096866</v>
      </c>
      <c r="N38" s="8">
        <f t="shared" si="10"/>
        <v>616.66666666666674</v>
      </c>
      <c r="O38" s="15">
        <f t="shared" si="11"/>
        <v>123.33333333333334</v>
      </c>
      <c r="P38" s="8">
        <f t="shared" si="12"/>
        <v>123.33</v>
      </c>
      <c r="Q38" s="8">
        <f t="shared" si="13"/>
        <v>616.65</v>
      </c>
      <c r="T38" s="16"/>
    </row>
    <row r="39" spans="1:20" ht="17.850000000000001" customHeight="1">
      <c r="A39" s="9">
        <v>36</v>
      </c>
      <c r="B39" s="27" t="s">
        <v>62</v>
      </c>
      <c r="C39" s="10"/>
      <c r="D39" s="9" t="s">
        <v>27</v>
      </c>
      <c r="E39" s="11">
        <v>5</v>
      </c>
      <c r="F39" s="12">
        <v>166</v>
      </c>
      <c r="G39" s="12">
        <v>168</v>
      </c>
      <c r="H39" s="12">
        <v>170</v>
      </c>
      <c r="I39" s="6"/>
      <c r="J39" s="9"/>
      <c r="K39" s="13">
        <f t="shared" si="7"/>
        <v>168</v>
      </c>
      <c r="L39" s="14">
        <f t="shared" si="8"/>
        <v>2</v>
      </c>
      <c r="M39" s="14">
        <f t="shared" si="9"/>
        <v>1.1904761904761905</v>
      </c>
      <c r="N39" s="8">
        <f t="shared" si="10"/>
        <v>840</v>
      </c>
      <c r="O39" s="15">
        <f t="shared" si="11"/>
        <v>168</v>
      </c>
      <c r="P39" s="8">
        <f t="shared" si="12"/>
        <v>168</v>
      </c>
      <c r="Q39" s="8">
        <f t="shared" si="13"/>
        <v>840</v>
      </c>
      <c r="T39" s="16"/>
    </row>
    <row r="40" spans="1:20" ht="17.850000000000001" customHeight="1">
      <c r="A40" s="9">
        <v>37</v>
      </c>
      <c r="B40" s="27" t="s">
        <v>69</v>
      </c>
      <c r="C40" s="10"/>
      <c r="D40" s="9" t="s">
        <v>27</v>
      </c>
      <c r="E40" s="11">
        <v>1</v>
      </c>
      <c r="F40" s="12">
        <v>14</v>
      </c>
      <c r="G40" s="12">
        <v>14.5</v>
      </c>
      <c r="H40" s="12">
        <v>15</v>
      </c>
      <c r="I40" s="6"/>
      <c r="J40" s="9"/>
      <c r="K40" s="13">
        <f t="shared" si="7"/>
        <v>14.5</v>
      </c>
      <c r="L40" s="14">
        <f t="shared" si="8"/>
        <v>0.5</v>
      </c>
      <c r="M40" s="14">
        <f t="shared" si="9"/>
        <v>3.4482758620689653</v>
      </c>
      <c r="N40" s="8">
        <f t="shared" si="10"/>
        <v>14.5</v>
      </c>
      <c r="O40" s="15">
        <f t="shared" si="11"/>
        <v>14.5</v>
      </c>
      <c r="P40" s="8">
        <f t="shared" si="12"/>
        <v>14.5</v>
      </c>
      <c r="Q40" s="8">
        <f t="shared" si="13"/>
        <v>14.5</v>
      </c>
      <c r="T40" s="16"/>
    </row>
    <row r="41" spans="1:20" ht="17.850000000000001" customHeight="1">
      <c r="A41" s="9">
        <v>38</v>
      </c>
      <c r="B41" s="27" t="s">
        <v>63</v>
      </c>
      <c r="C41" s="10"/>
      <c r="D41" s="9" t="s">
        <v>27</v>
      </c>
      <c r="E41" s="11">
        <v>3</v>
      </c>
      <c r="F41" s="12">
        <v>170</v>
      </c>
      <c r="G41" s="12">
        <v>175</v>
      </c>
      <c r="H41" s="12">
        <v>177</v>
      </c>
      <c r="I41" s="6"/>
      <c r="J41" s="9"/>
      <c r="K41" s="13">
        <f t="shared" si="7"/>
        <v>174</v>
      </c>
      <c r="L41" s="14">
        <f t="shared" si="8"/>
        <v>3.6055512754639891</v>
      </c>
      <c r="M41" s="14">
        <f t="shared" si="9"/>
        <v>2.0721559054390744</v>
      </c>
      <c r="N41" s="8">
        <f t="shared" si="10"/>
        <v>522</v>
      </c>
      <c r="O41" s="15">
        <f t="shared" si="11"/>
        <v>174</v>
      </c>
      <c r="P41" s="8">
        <f t="shared" si="12"/>
        <v>174</v>
      </c>
      <c r="Q41" s="8">
        <f t="shared" si="13"/>
        <v>522</v>
      </c>
      <c r="T41" s="16"/>
    </row>
    <row r="42" spans="1:20" ht="17.850000000000001" customHeight="1">
      <c r="A42" s="9">
        <v>39</v>
      </c>
      <c r="B42" s="27" t="s">
        <v>33</v>
      </c>
      <c r="C42" s="10"/>
      <c r="D42" s="9" t="s">
        <v>27</v>
      </c>
      <c r="E42" s="11">
        <v>15</v>
      </c>
      <c r="F42" s="12">
        <v>80</v>
      </c>
      <c r="G42" s="12">
        <v>82</v>
      </c>
      <c r="H42" s="12">
        <v>85</v>
      </c>
      <c r="I42" s="6"/>
      <c r="J42" s="9"/>
      <c r="K42" s="13">
        <f t="shared" si="7"/>
        <v>82.333333333333329</v>
      </c>
      <c r="L42" s="14">
        <f t="shared" si="8"/>
        <v>2.5166114784235836</v>
      </c>
      <c r="M42" s="14">
        <f t="shared" si="9"/>
        <v>3.0566131316885632</v>
      </c>
      <c r="N42" s="8">
        <f t="shared" si="10"/>
        <v>1235</v>
      </c>
      <c r="O42" s="15">
        <f t="shared" si="11"/>
        <v>82.333333333333329</v>
      </c>
      <c r="P42" s="8">
        <f t="shared" si="12"/>
        <v>82.33</v>
      </c>
      <c r="Q42" s="8">
        <f t="shared" si="13"/>
        <v>1234.95</v>
      </c>
      <c r="T42" s="16"/>
    </row>
    <row r="43" spans="1:20" ht="17.850000000000001" customHeight="1">
      <c r="A43" s="9">
        <v>40</v>
      </c>
      <c r="B43" s="27" t="s">
        <v>70</v>
      </c>
      <c r="C43" s="10"/>
      <c r="D43" s="9" t="s">
        <v>27</v>
      </c>
      <c r="E43" s="11">
        <v>1</v>
      </c>
      <c r="F43" s="12">
        <v>165</v>
      </c>
      <c r="G43" s="12">
        <v>167</v>
      </c>
      <c r="H43" s="12">
        <v>180</v>
      </c>
      <c r="I43" s="6"/>
      <c r="J43" s="9"/>
      <c r="K43" s="13">
        <f t="shared" si="7"/>
        <v>170.66666666666666</v>
      </c>
      <c r="L43" s="14">
        <f t="shared" si="8"/>
        <v>8.144527815247077</v>
      </c>
      <c r="M43" s="14">
        <f t="shared" si="9"/>
        <v>4.7721842667463346</v>
      </c>
      <c r="N43" s="8">
        <f t="shared" si="10"/>
        <v>170.66666666666666</v>
      </c>
      <c r="O43" s="15">
        <f t="shared" si="11"/>
        <v>170.66666666666666</v>
      </c>
      <c r="P43" s="8">
        <f t="shared" si="12"/>
        <v>170.66</v>
      </c>
      <c r="Q43" s="8">
        <f t="shared" si="13"/>
        <v>170.66</v>
      </c>
      <c r="T43" s="16"/>
    </row>
    <row r="44" spans="1:20" ht="17.850000000000001" customHeight="1">
      <c r="A44" s="9">
        <v>41</v>
      </c>
      <c r="B44" s="27" t="s">
        <v>64</v>
      </c>
      <c r="C44" s="10"/>
      <c r="D44" s="9" t="s">
        <v>27</v>
      </c>
      <c r="E44" s="11">
        <v>11</v>
      </c>
      <c r="F44" s="12">
        <v>12</v>
      </c>
      <c r="G44" s="12">
        <v>13</v>
      </c>
      <c r="H44" s="12">
        <v>15</v>
      </c>
      <c r="I44" s="6"/>
      <c r="J44" s="9"/>
      <c r="K44" s="13">
        <f t="shared" si="7"/>
        <v>13.333333333333334</v>
      </c>
      <c r="L44" s="14">
        <f t="shared" si="8"/>
        <v>1.5275252316519468</v>
      </c>
      <c r="M44" s="14">
        <f t="shared" si="9"/>
        <v>11.456439237389599</v>
      </c>
      <c r="N44" s="8">
        <f t="shared" si="10"/>
        <v>146.66666666666666</v>
      </c>
      <c r="O44" s="15">
        <f t="shared" si="11"/>
        <v>13.333333333333332</v>
      </c>
      <c r="P44" s="8">
        <f t="shared" si="12"/>
        <v>13.33</v>
      </c>
      <c r="Q44" s="8">
        <f t="shared" si="13"/>
        <v>146.63</v>
      </c>
      <c r="T44" s="16"/>
    </row>
    <row r="45" spans="1:20" ht="17.850000000000001" customHeight="1">
      <c r="A45" s="9">
        <v>42</v>
      </c>
      <c r="B45" s="27" t="s">
        <v>46</v>
      </c>
      <c r="C45" s="10"/>
      <c r="D45" s="9" t="s">
        <v>27</v>
      </c>
      <c r="E45" s="11">
        <v>15</v>
      </c>
      <c r="F45" s="12">
        <v>27</v>
      </c>
      <c r="G45" s="12">
        <v>27.5</v>
      </c>
      <c r="H45" s="12">
        <v>29</v>
      </c>
      <c r="I45" s="6"/>
      <c r="J45" s="9"/>
      <c r="K45" s="13">
        <f t="shared" si="7"/>
        <v>27.833333333333332</v>
      </c>
      <c r="L45" s="14">
        <f t="shared" si="8"/>
        <v>1.0408329997330663</v>
      </c>
      <c r="M45" s="14">
        <f t="shared" si="9"/>
        <v>3.7395197595199994</v>
      </c>
      <c r="N45" s="8">
        <f t="shared" si="10"/>
        <v>417.5</v>
      </c>
      <c r="O45" s="15">
        <f t="shared" si="11"/>
        <v>27.833333333333332</v>
      </c>
      <c r="P45" s="8">
        <f t="shared" si="12"/>
        <v>27.83</v>
      </c>
      <c r="Q45" s="8">
        <f t="shared" si="13"/>
        <v>417.45</v>
      </c>
      <c r="T45" s="16"/>
    </row>
    <row r="46" spans="1:20" ht="17.850000000000001" customHeight="1">
      <c r="A46" s="9">
        <v>43</v>
      </c>
      <c r="B46" s="27" t="s">
        <v>47</v>
      </c>
      <c r="C46" s="10"/>
      <c r="D46" s="9" t="s">
        <v>27</v>
      </c>
      <c r="E46" s="11">
        <v>14</v>
      </c>
      <c r="F46" s="12">
        <v>23</v>
      </c>
      <c r="G46" s="12">
        <v>24</v>
      </c>
      <c r="H46" s="12">
        <v>25</v>
      </c>
      <c r="I46" s="6"/>
      <c r="J46" s="9"/>
      <c r="K46" s="13">
        <f t="shared" si="7"/>
        <v>24</v>
      </c>
      <c r="L46" s="14">
        <f t="shared" si="8"/>
        <v>1</v>
      </c>
      <c r="M46" s="14">
        <f t="shared" si="9"/>
        <v>4.1666666666666661</v>
      </c>
      <c r="N46" s="8">
        <f t="shared" si="10"/>
        <v>336</v>
      </c>
      <c r="O46" s="15">
        <f t="shared" si="11"/>
        <v>24</v>
      </c>
      <c r="P46" s="8">
        <f t="shared" si="12"/>
        <v>24</v>
      </c>
      <c r="Q46" s="8">
        <f t="shared" si="13"/>
        <v>336</v>
      </c>
      <c r="T46" s="16"/>
    </row>
    <row r="47" spans="1:20" ht="17.850000000000001" customHeight="1">
      <c r="A47" s="9">
        <v>44</v>
      </c>
      <c r="B47" s="27" t="s">
        <v>71</v>
      </c>
      <c r="C47" s="10"/>
      <c r="D47" s="9" t="s">
        <v>27</v>
      </c>
      <c r="E47" s="11">
        <v>2</v>
      </c>
      <c r="F47" s="12">
        <v>102</v>
      </c>
      <c r="G47" s="12">
        <v>105</v>
      </c>
      <c r="H47" s="12">
        <v>110</v>
      </c>
      <c r="I47" s="6"/>
      <c r="J47" s="9"/>
      <c r="K47" s="13">
        <f t="shared" si="7"/>
        <v>105.66666666666667</v>
      </c>
      <c r="L47" s="14">
        <f t="shared" si="8"/>
        <v>4.0414518843273806</v>
      </c>
      <c r="M47" s="14">
        <f t="shared" si="9"/>
        <v>3.8247178716031991</v>
      </c>
      <c r="N47" s="8">
        <f t="shared" si="10"/>
        <v>211.33333333333331</v>
      </c>
      <c r="O47" s="15">
        <f t="shared" si="11"/>
        <v>105.66666666666666</v>
      </c>
      <c r="P47" s="8">
        <f t="shared" si="12"/>
        <v>105.66</v>
      </c>
      <c r="Q47" s="8">
        <f t="shared" si="13"/>
        <v>211.32</v>
      </c>
      <c r="T47" s="16"/>
    </row>
    <row r="48" spans="1:20" ht="17.850000000000001" customHeight="1">
      <c r="A48" s="9">
        <v>45</v>
      </c>
      <c r="B48" s="27" t="s">
        <v>34</v>
      </c>
      <c r="C48" s="10"/>
      <c r="D48" s="9" t="s">
        <v>28</v>
      </c>
      <c r="E48" s="11">
        <v>4</v>
      </c>
      <c r="F48" s="12">
        <v>160</v>
      </c>
      <c r="G48" s="12">
        <v>161</v>
      </c>
      <c r="H48" s="12">
        <v>162</v>
      </c>
      <c r="I48" s="6"/>
      <c r="J48" s="9"/>
      <c r="K48" s="13">
        <f t="shared" si="7"/>
        <v>161</v>
      </c>
      <c r="L48" s="14">
        <f t="shared" si="8"/>
        <v>1</v>
      </c>
      <c r="M48" s="14">
        <f t="shared" si="9"/>
        <v>0.6211180124223602</v>
      </c>
      <c r="N48" s="8">
        <f t="shared" si="10"/>
        <v>644</v>
      </c>
      <c r="O48" s="15">
        <f t="shared" si="11"/>
        <v>161</v>
      </c>
      <c r="P48" s="8">
        <f t="shared" si="12"/>
        <v>161</v>
      </c>
      <c r="Q48" s="8">
        <f t="shared" si="13"/>
        <v>644</v>
      </c>
      <c r="T48" s="16"/>
    </row>
    <row r="49" spans="1:20" ht="17.850000000000001" customHeight="1">
      <c r="A49" s="9">
        <v>46</v>
      </c>
      <c r="B49" s="27" t="s">
        <v>48</v>
      </c>
      <c r="C49" s="10"/>
      <c r="D49" s="9" t="s">
        <v>27</v>
      </c>
      <c r="E49" s="11">
        <v>40</v>
      </c>
      <c r="F49" s="12">
        <v>11</v>
      </c>
      <c r="G49" s="12">
        <v>11.5</v>
      </c>
      <c r="H49" s="12">
        <v>12</v>
      </c>
      <c r="I49" s="6"/>
      <c r="J49" s="9"/>
      <c r="K49" s="13">
        <f t="shared" si="7"/>
        <v>11.5</v>
      </c>
      <c r="L49" s="14">
        <f t="shared" si="8"/>
        <v>0.5</v>
      </c>
      <c r="M49" s="14">
        <f t="shared" si="9"/>
        <v>4.3478260869565215</v>
      </c>
      <c r="N49" s="8">
        <f t="shared" si="10"/>
        <v>460</v>
      </c>
      <c r="O49" s="15">
        <f t="shared" si="11"/>
        <v>11.5</v>
      </c>
      <c r="P49" s="8">
        <f t="shared" si="12"/>
        <v>11.5</v>
      </c>
      <c r="Q49" s="8">
        <f t="shared" si="13"/>
        <v>460</v>
      </c>
      <c r="T49" s="16"/>
    </row>
    <row r="50" spans="1:20" ht="27.75" customHeight="1">
      <c r="A50" s="28" t="s">
        <v>22</v>
      </c>
      <c r="B50" s="28"/>
      <c r="C50" s="28"/>
      <c r="D50" s="28"/>
      <c r="E50" s="28"/>
      <c r="F50" s="28"/>
      <c r="G50" s="28"/>
      <c r="H50" s="28"/>
      <c r="I50" s="28"/>
      <c r="J50" s="28"/>
      <c r="K50" s="17"/>
      <c r="L50" s="18"/>
      <c r="M50" s="18"/>
      <c r="N50" s="19"/>
      <c r="O50" s="20"/>
      <c r="P50" s="21"/>
      <c r="Q50" s="22" t="e">
        <f>#REF!+Q21+#REF!+Q12+Q11+Q8+#REF!+#REF!+Q7+#REF!+Q5+#REF!+Q4+#REF!+#REF!+#REF!+#REF!+#REF!</f>
        <v>#REF!</v>
      </c>
    </row>
    <row r="51" spans="1:20" ht="101.25" customHeight="1">
      <c r="A51" s="29" t="s">
        <v>23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</row>
    <row r="52" spans="1:20">
      <c r="B52" s="30" t="s">
        <v>24</v>
      </c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</row>
    <row r="53" spans="1:20">
      <c r="B53" t="s">
        <v>25</v>
      </c>
      <c r="L53" t="s">
        <v>26</v>
      </c>
    </row>
  </sheetData>
  <mergeCells count="13">
    <mergeCell ref="A50:J50"/>
    <mergeCell ref="A51:Q51"/>
    <mergeCell ref="B52:Q52"/>
    <mergeCell ref="D1:Q1"/>
    <mergeCell ref="A2:A3"/>
    <mergeCell ref="B2:B3"/>
    <mergeCell ref="C2:C3"/>
    <mergeCell ref="D2:D3"/>
    <mergeCell ref="E2:E3"/>
    <mergeCell ref="F2:H2"/>
    <mergeCell ref="I2:J2"/>
    <mergeCell ref="K2:M2"/>
    <mergeCell ref="N2:Q2"/>
  </mergeCells>
  <pageMargins left="0.70833333333333304" right="0.70833333333333304" top="0.74791666666666701" bottom="0.74791666666666701" header="0.51180555555555496" footer="0.51180555555555496"/>
  <pageSetup paperSize="9"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SaVa</dc:creator>
  <dc:description/>
  <cp:lastModifiedBy>Владелец</cp:lastModifiedBy>
  <cp:revision>5</cp:revision>
  <cp:lastPrinted>2023-02-16T10:36:29Z</cp:lastPrinted>
  <dcterms:created xsi:type="dcterms:W3CDTF">2014-01-15T18:15:09Z</dcterms:created>
  <dcterms:modified xsi:type="dcterms:W3CDTF">2026-06-29T06:58:00Z</dcterms:modified>
  <dc:language>ru-RU</dc:language>
</cp:coreProperties>
</file>