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linOS\Desktop\ТЗ ТО и Р теплового пункта\Ландокс\"/>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8" i="1" l="1"/>
  <c r="L18" i="1"/>
  <c r="K18" i="1"/>
  <c r="N19" i="1"/>
  <c r="L19" i="1"/>
  <c r="K19" i="1"/>
  <c r="N20" i="1"/>
  <c r="L20" i="1"/>
  <c r="K20" i="1"/>
  <c r="N21" i="1" l="1"/>
  <c r="N22" i="1" s="1"/>
  <c r="L21" i="1" l="1"/>
  <c r="K21" i="1"/>
</calcChain>
</file>

<file path=xl/sharedStrings.xml><?xml version="1.0" encoding="utf-8"?>
<sst xmlns="http://schemas.openxmlformats.org/spreadsheetml/2006/main" count="50" uniqueCount="36">
  <si>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</si>
  <si>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</si>
  <si>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</si>
  <si>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</si>
  <si>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Итого цена единицы товара (работы, услуги) в том числе с учетом ЛБО (руб.)[4]</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</si>
  <si>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</si>
  <si>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</si>
  <si>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</si>
  <si>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</si>
  <si>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</si>
  <si>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</si>
  <si>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t>
  </si>
  <si>
    <t>-</t>
  </si>
  <si>
    <t>Цена за единицу с учетом нормативных затрат</t>
  </si>
  <si>
    <t>Итоговое значение НМЦК (ЦК) (руб.)</t>
  </si>
  <si>
    <t>Ценовые значения анализа рынка</t>
  </si>
  <si>
    <t>Всего НМЦК (ЦК)/цена единицы товара (работы, услуги) с учетом ЛБО (руб.)</t>
  </si>
  <si>
    <t>Кол-во</t>
  </si>
  <si>
    <t>Типовая принадлежность</t>
  </si>
  <si>
    <r>
      <t>Наименование товара, работы, услуги по КТРУ</t>
    </r>
    <r>
      <rPr>
        <sz val="12"/>
        <color theme="1"/>
        <rFont val="Times New Roman"/>
        <family val="1"/>
        <charset val="204"/>
      </rPr>
      <t xml:space="preserve"> </t>
    </r>
  </si>
  <si>
    <r>
      <t xml:space="preserve">Обоснование начальной (максимальной) цены контракта </t>
    </r>
    <r>
      <rPr>
        <b/>
        <sz val="12"/>
        <color rgb="FFFF0000"/>
        <rFont val="Times New Roman"/>
        <family val="1"/>
        <charset val="204"/>
      </rPr>
      <t/>
    </r>
  </si>
  <si>
    <r>
      <t>Используемый метод определения[3] НМЦК ______</t>
    </r>
    <r>
      <rPr>
        <u/>
        <sz val="12"/>
        <color theme="1"/>
        <rFont val="Times New Roman"/>
        <family val="1"/>
        <charset val="204"/>
      </rPr>
      <t>Метод сопоставимых рыночных цен (анализ рынка).______</t>
    </r>
  </si>
  <si>
    <t>Данная позиция отсутствует в КТРУ</t>
  </si>
  <si>
    <t>Цена государственного контракта включает в себя погрузку, разгрузку,  все налоги, сборы, пошлины и другие обязательные платежи, которые Поставщик должен оплачивать в соответствии с условиями государственного контракта, или на иных основаниях, в том числе транспортные расходы.</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</si>
  <si>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</si>
  <si>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штука</t>
  </si>
  <si>
    <t>Блок терморегулирования 
ОКПД2: 
26.51.70.190</t>
  </si>
  <si>
    <t>Клапаны регулирующие (тип 1)
ОКПД2: 
28.14.11.121</t>
  </si>
  <si>
    <t>Клапаны регулирующие (тип 2)
ОКПД2:
28.14.11.121</t>
  </si>
  <si>
    <t>Механизмы исполнительные
ОКПД2:
28.14.20.120</t>
  </si>
  <si>
    <r>
      <t>Предмет контракта _____</t>
    </r>
    <r>
      <rPr>
        <u/>
        <sz val="12"/>
        <color theme="1"/>
        <rFont val="Times New Roman"/>
        <family val="1"/>
        <charset val="204"/>
      </rPr>
      <t>Поставка запасных частей для оборудования учета тепловой энергии и средств автоматического регулирования параметров теплоносителя для обеспечения нужд Управления Федерального казначейства по Саратовской области</t>
    </r>
    <r>
      <rPr>
        <sz val="12"/>
        <color theme="1"/>
        <rFont val="Times New Roman"/>
        <family val="1"/>
        <charset val="204"/>
      </rPr>
      <t>______</t>
    </r>
  </si>
  <si>
    <r>
      <t>Дата подготовки обоснования НМЦК __</t>
    </r>
    <r>
      <rPr>
        <u/>
        <sz val="12"/>
        <color theme="1"/>
        <rFont val="Times New Roman"/>
        <family val="1"/>
        <charset val="204"/>
      </rPr>
      <t>__</t>
    </r>
    <r>
      <rPr>
        <sz val="12"/>
        <color theme="1"/>
        <rFont val="Times New Roman"/>
        <family val="1"/>
        <charset val="204"/>
      </rPr>
      <t>___</t>
    </r>
    <r>
      <rPr>
        <u/>
        <sz val="12"/>
        <color theme="1"/>
        <rFont val="Times New Roman"/>
        <family val="1"/>
        <charset val="204"/>
      </rPr>
      <t>_18.08.2026_</t>
    </r>
    <r>
      <rPr>
        <sz val="12"/>
        <color theme="1"/>
        <rFont val="Times New Roman"/>
        <family val="1"/>
        <charset val="204"/>
      </rPr>
      <t>____________</t>
    </r>
  </si>
  <si>
    <r>
      <t>Реквизиты запросов ценовой информации (в т.ч. в ЕИС) __</t>
    </r>
    <r>
      <rPr>
        <u/>
        <sz val="12"/>
        <color theme="1"/>
        <rFont val="Times New Roman"/>
        <family val="1"/>
        <charset val="204"/>
      </rPr>
      <t>__Запрос направлен в 10 организаций: исх. от 11.08.2026 № 59-29-26/4196, в ЕИС от 10.08.2026 № 0811400000126000659, Ответ получен от 3 (трех) организаций на .основании данной информации произведен расчет НМЦК (ЦК): Источник № 1 – вх. от 18.08.2026 № 6379, Источник № 2 - вх. от 18.08.2026 № 6380, Источник № 3 - вх. от 18.08.2026 № 6381___.</t>
    </r>
  </si>
  <si>
    <t xml:space="preserve">Источник 
№ 1                КП №  6379 от  18.08.2026 </t>
  </si>
  <si>
    <t>Источник 
№ 2                 КП №  6380 от 18.08.2026</t>
  </si>
  <si>
    <t>Источник 
№ 3              КП №  6381 от  18.08.2026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</si>
</sst>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7"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sz val="11"/>
      <color theme="1"/>
      <name val="Calibri"/>
      <family val="2"/>
      <charset val="204"/>
      <scheme val="minor"/>
    </font>
    <font>
      <u/>
      <sz val="12"/>
      <color theme="1"/>
      <name val="Times New Roman"/>
      <family val="1"/>
      <charset val="204"/>
    </font>
    <font>
      <sz val="11"/>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s>
  <cellStyleXfs count="2">
    <xf numFmtId="0" fontId="0" fillId="0" borderId="0"/>
    <xf numFmtId="43" fontId="4" fillId="0" borderId="0" applyFont="0" applyFill="0" applyBorder="0" applyAlignment="0" applyProtection="0"/>
  </cellStyleXfs>
  <cellXfs count="43">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43" fontId="1" fillId="0" borderId="3" xfId="1"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left" vertical="center" wrapText="1"/>
    </xf>
    <xf numFmtId="43" fontId="1" fillId="2" borderId="3" xfId="1" applyFont="1" applyFill="1" applyBorder="1" applyAlignment="1">
      <alignment horizontal="center" vertical="center" wrapText="1"/>
    </xf>
    <xf numFmtId="0" fontId="1" fillId="0" borderId="3"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0" borderId="1" xfId="0" applyFont="1" applyBorder="1" applyAlignment="1">
      <alignment horizontal="center" vertical="center" wrapText="1"/>
    </xf>
    <xf numFmtId="2" fontId="1" fillId="2" borderId="10" xfId="0" applyNumberFormat="1" applyFont="1" applyFill="1" applyBorder="1" applyAlignment="1" applyProtection="1">
      <alignment horizontal="right" vertical="center" wrapText="1"/>
    </xf>
    <xf numFmtId="2" fontId="1" fillId="0" borderId="3" xfId="1" applyNumberFormat="1" applyFont="1" applyBorder="1" applyAlignment="1">
      <alignment horizontal="righ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2" fillId="0" borderId="0" xfId="0" applyFont="1" applyAlignment="1">
      <alignment horizontal="center" wrapText="1"/>
    </xf>
    <xf numFmtId="0" fontId="1" fillId="2" borderId="0" xfId="0" applyFont="1" applyFill="1" applyAlignment="1">
      <alignment horizontal="left" vertical="center" wrapText="1"/>
    </xf>
    <xf numFmtId="0" fontId="1" fillId="3" borderId="0" xfId="0" applyFont="1" applyFill="1" applyAlignment="1">
      <alignment vertical="center" wrapText="1"/>
    </xf>
    <xf numFmtId="0" fontId="0" fillId="3" borderId="0" xfId="0" applyFill="1" applyAlignment="1">
      <alignment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6"/>
  <sheetViews>
    <sheetView tabSelected="1" zoomScale="85" zoomScaleNormal="85" workbookViewId="0">
      <selection activeCell="J15" sqref="J15"/>
    </sheetView>
  </sheetViews>
  <sheetFormatPr defaultRowHeight="15.75" x14ac:dyDescent="0.25"/>
  <cols>
    <col min="1" max="1" width="3.7109375" style="4" customWidth="1"/>
    <col min="2" max="2" width="9.140625" style="4"/>
    <col min="3" max="3" width="24.5703125" style="4" customWidth="1"/>
    <col min="4" max="4" width="19.28515625" style="4" customWidth="1"/>
    <col min="5" max="5" width="20.5703125" style="4" customWidth="1"/>
    <col min="6" max="13" width="12.85546875" style="4" customWidth="1"/>
    <col min="14" max="14" width="15.42578125" style="4" customWidth="1"/>
    <col min="15" max="15" width="6" style="4" customWidth="1"/>
    <col min="16" max="17" width="12.85546875" style="4" customWidth="1"/>
    <col min="18" max="18" width="9.140625" style="4"/>
    <col min="19" max="19" width="12.42578125" style="4" bestFit="1" customWidth="1"/>
    <col min="20" max="16384" width="9.140625" style="4"/>
  </cols>
  <sheetData>
    <row r="1" spans="2:18" ht="60" customHeight="1" x14ac:dyDescent="0.25">
      <c r="B1" s="35" t="s">
        <v>20</v>
      </c>
      <c r="C1" s="35"/>
      <c r="D1" s="35"/>
      <c r="E1" s="35"/>
      <c r="F1" s="35"/>
      <c r="G1" s="35"/>
      <c r="H1" s="35"/>
      <c r="I1" s="35"/>
      <c r="J1" s="35"/>
      <c r="K1" s="35"/>
      <c r="L1" s="35"/>
      <c r="M1" s="35"/>
      <c r="N1" s="35"/>
      <c r="O1" s="35"/>
      <c r="P1" s="35"/>
      <c r="Q1" s="35"/>
      <c r="R1" s="35"/>
    </row>
    <row r="4" spans="2:18" x14ac:dyDescent="0.25">
      <c r="B4" s="17" t="s">
        <v>31</v>
      </c>
      <c r="C4" s="17"/>
      <c r="D4" s="17"/>
      <c r="E4" s="17"/>
      <c r="F4" s="17"/>
      <c r="G4" s="17"/>
      <c r="H4" s="17"/>
      <c r="I4" s="17"/>
      <c r="J4" s="17"/>
      <c r="K4" s="17"/>
      <c r="L4" s="17"/>
      <c r="M4" s="17"/>
      <c r="N4" s="17"/>
      <c r="O4" s="17"/>
      <c r="P4" s="17"/>
      <c r="Q4" s="17"/>
      <c r="R4" s="17"/>
    </row>
    <row r="5" spans="2:18" ht="36" customHeight="1" x14ac:dyDescent="0.25">
      <c r="B5" s="36" t="s">
        <v>30</v>
      </c>
      <c r="C5" s="36"/>
      <c r="D5" s="36"/>
      <c r="E5" s="36"/>
      <c r="F5" s="36"/>
      <c r="G5" s="36"/>
      <c r="H5" s="36"/>
      <c r="I5" s="36"/>
      <c r="J5" s="36"/>
      <c r="K5" s="36"/>
      <c r="L5" s="36"/>
      <c r="M5" s="36"/>
      <c r="N5" s="36"/>
      <c r="O5" s="36"/>
      <c r="P5" s="36"/>
      <c r="Q5" s="36"/>
      <c r="R5" s="36"/>
    </row>
    <row r="6" spans="2:18" ht="29.25" customHeight="1" x14ac:dyDescent="0.25">
      <c r="B6" s="17" t="s">
        <v>21</v>
      </c>
      <c r="C6" s="17"/>
      <c r="D6" s="17"/>
      <c r="E6" s="17"/>
      <c r="F6" s="17"/>
      <c r="G6" s="17"/>
      <c r="H6" s="17"/>
      <c r="I6" s="17"/>
      <c r="J6" s="17"/>
      <c r="K6" s="17"/>
      <c r="L6" s="17"/>
      <c r="M6" s="17"/>
      <c r="N6" s="17"/>
      <c r="O6" s="17"/>
      <c r="P6" s="17"/>
      <c r="Q6" s="17"/>
      <c r="R6" s="17"/>
    </row>
    <row r="7" spans="2:18" ht="50.25" customHeight="1" x14ac:dyDescent="0.25">
      <c r="B7" s="17" t="s">
        <v>32</v>
      </c>
      <c r="C7" s="17"/>
      <c r="D7" s="17"/>
      <c r="E7" s="17"/>
      <c r="F7" s="17"/>
      <c r="G7" s="17"/>
      <c r="H7" s="17"/>
      <c r="I7" s="17"/>
      <c r="J7" s="17"/>
      <c r="K7" s="17"/>
      <c r="L7" s="17"/>
      <c r="M7" s="17"/>
      <c r="N7" s="17"/>
      <c r="O7" s="17"/>
      <c r="P7" s="17"/>
      <c r="Q7" s="17"/>
      <c r="R7" s="17"/>
    </row>
    <row r="8" spans="2:18" x14ac:dyDescent="0.25">
      <c r="B8" s="1"/>
      <c r="C8" s="1"/>
      <c r="D8" s="1"/>
      <c r="E8" s="1"/>
      <c r="F8" s="1"/>
      <c r="G8" s="1"/>
      <c r="H8" s="1"/>
      <c r="I8" s="1"/>
      <c r="J8" s="1"/>
      <c r="K8" s="1"/>
      <c r="L8" s="1"/>
      <c r="M8" s="1"/>
      <c r="N8" s="7"/>
      <c r="O8" s="1"/>
      <c r="P8" s="1"/>
      <c r="Q8" s="1"/>
      <c r="R8" s="1"/>
    </row>
    <row r="9" spans="2:18" ht="37.5" customHeight="1" x14ac:dyDescent="0.25">
      <c r="B9" s="17" t="s">
        <v>0</v>
      </c>
      <c r="C9" s="17"/>
      <c r="D9" s="17"/>
      <c r="E9" s="17"/>
      <c r="F9" s="17"/>
      <c r="G9" s="17"/>
      <c r="H9" s="17"/>
      <c r="I9" s="17"/>
      <c r="J9" s="17"/>
      <c r="K9" s="17"/>
      <c r="L9" s="17"/>
      <c r="M9" s="17"/>
      <c r="N9" s="17"/>
      <c r="O9" s="17"/>
      <c r="P9" s="17"/>
      <c r="Q9" s="17"/>
      <c r="R9" s="17"/>
    </row>
    <row r="10" spans="2:18" ht="34.5" customHeight="1" x14ac:dyDescent="0.25">
      <c r="B10" s="17" t="s">
        <v>8</v>
      </c>
      <c r="C10" s="17"/>
      <c r="D10" s="17"/>
      <c r="E10" s="17"/>
      <c r="F10" s="17"/>
      <c r="G10" s="17"/>
      <c r="H10" s="17"/>
      <c r="I10" s="17"/>
      <c r="J10" s="17"/>
      <c r="K10" s="17"/>
      <c r="L10" s="17"/>
      <c r="M10" s="17"/>
      <c r="N10" s="17"/>
      <c r="O10" s="17"/>
      <c r="P10" s="17"/>
      <c r="Q10" s="17"/>
      <c r="R10" s="17"/>
    </row>
    <row r="12" spans="2:18" ht="16.5" thickBot="1" x14ac:dyDescent="0.3"/>
    <row r="13" spans="2:18" ht="16.5" thickBot="1" x14ac:dyDescent="0.3">
      <c r="B13" s="18" t="s">
        <v>9</v>
      </c>
      <c r="C13" s="32" t="s">
        <v>19</v>
      </c>
      <c r="D13" s="18" t="s">
        <v>1</v>
      </c>
      <c r="E13" s="32" t="s">
        <v>18</v>
      </c>
      <c r="F13" s="18" t="s">
        <v>2</v>
      </c>
      <c r="G13" s="32" t="s">
        <v>17</v>
      </c>
      <c r="H13" s="21" t="s">
        <v>3</v>
      </c>
      <c r="I13" s="22"/>
      <c r="J13" s="22"/>
      <c r="K13" s="22"/>
      <c r="L13" s="22"/>
      <c r="M13" s="22"/>
      <c r="N13" s="22"/>
      <c r="O13" s="23"/>
      <c r="P13" s="18" t="s">
        <v>4</v>
      </c>
      <c r="Q13" s="18" t="s">
        <v>16</v>
      </c>
    </row>
    <row r="14" spans="2:18" ht="28.5" customHeight="1" thickBot="1" x14ac:dyDescent="0.3">
      <c r="B14" s="19"/>
      <c r="C14" s="33"/>
      <c r="D14" s="19"/>
      <c r="E14" s="33"/>
      <c r="F14" s="19"/>
      <c r="G14" s="33"/>
      <c r="H14" s="21" t="s">
        <v>15</v>
      </c>
      <c r="I14" s="22"/>
      <c r="J14" s="23"/>
      <c r="K14" s="18" t="s">
        <v>5</v>
      </c>
      <c r="L14" s="18" t="s">
        <v>10</v>
      </c>
      <c r="M14" s="24" t="s">
        <v>13</v>
      </c>
      <c r="N14" s="26" t="s">
        <v>14</v>
      </c>
      <c r="O14" s="27"/>
      <c r="P14" s="19"/>
      <c r="Q14" s="19"/>
    </row>
    <row r="15" spans="2:18" ht="61.5" customHeight="1" thickBot="1" x14ac:dyDescent="0.3">
      <c r="B15" s="19"/>
      <c r="C15" s="33"/>
      <c r="D15" s="19"/>
      <c r="E15" s="33"/>
      <c r="F15" s="19"/>
      <c r="G15" s="33"/>
      <c r="H15" s="10" t="s">
        <v>33</v>
      </c>
      <c r="I15" s="11" t="s">
        <v>34</v>
      </c>
      <c r="J15" s="11" t="s">
        <v>35</v>
      </c>
      <c r="K15" s="19"/>
      <c r="L15" s="19"/>
      <c r="M15" s="24"/>
      <c r="N15" s="28"/>
      <c r="O15" s="29"/>
      <c r="P15" s="19"/>
      <c r="Q15" s="19"/>
    </row>
    <row r="16" spans="2:18" ht="57" customHeight="1" thickBot="1" x14ac:dyDescent="0.3">
      <c r="B16" s="20"/>
      <c r="C16" s="34"/>
      <c r="D16" s="20"/>
      <c r="E16" s="34"/>
      <c r="F16" s="20"/>
      <c r="G16" s="34"/>
      <c r="H16" s="6" t="s">
        <v>6</v>
      </c>
      <c r="I16" s="3" t="s">
        <v>6</v>
      </c>
      <c r="J16" s="3" t="s">
        <v>6</v>
      </c>
      <c r="K16" s="20"/>
      <c r="L16" s="20"/>
      <c r="M16" s="25"/>
      <c r="N16" s="30"/>
      <c r="O16" s="31"/>
      <c r="P16" s="20"/>
      <c r="Q16" s="20"/>
    </row>
    <row r="17" spans="2:17" ht="16.5" thickBot="1" x14ac:dyDescent="0.3">
      <c r="B17" s="2">
        <v>1</v>
      </c>
      <c r="C17" s="3">
        <v>2</v>
      </c>
      <c r="D17" s="3">
        <v>3</v>
      </c>
      <c r="E17" s="3">
        <v>4</v>
      </c>
      <c r="F17" s="3">
        <v>5</v>
      </c>
      <c r="G17" s="3">
        <v>6</v>
      </c>
      <c r="H17" s="3">
        <v>7</v>
      </c>
      <c r="I17" s="3">
        <v>8</v>
      </c>
      <c r="J17" s="3">
        <v>9</v>
      </c>
      <c r="K17" s="3">
        <v>10</v>
      </c>
      <c r="L17" s="3">
        <v>11</v>
      </c>
      <c r="M17" s="3">
        <v>12</v>
      </c>
      <c r="N17" s="21">
        <v>13</v>
      </c>
      <c r="O17" s="23"/>
      <c r="P17" s="3">
        <v>14</v>
      </c>
      <c r="Q17" s="3">
        <v>15</v>
      </c>
    </row>
    <row r="18" spans="2:17" ht="105" customHeight="1" thickBot="1" x14ac:dyDescent="0.3">
      <c r="B18" s="16">
        <v>1</v>
      </c>
      <c r="C18" s="15" t="s">
        <v>22</v>
      </c>
      <c r="D18" s="6" t="s">
        <v>26</v>
      </c>
      <c r="E18" s="16"/>
      <c r="F18" s="16" t="s">
        <v>25</v>
      </c>
      <c r="G18" s="16">
        <v>1</v>
      </c>
      <c r="H18" s="13">
        <v>32062.5</v>
      </c>
      <c r="I18" s="14">
        <v>32500</v>
      </c>
      <c r="J18" s="14">
        <v>33120</v>
      </c>
      <c r="K18" s="5">
        <f t="shared" ref="K18" si="0">(STDEV(H18:J18)/AVERAGE(H18:J18))*100</f>
        <v>1.63</v>
      </c>
      <c r="L18" s="16">
        <f t="shared" ref="L18" si="1">ROUNDDOWN(AVERAGE(H18:J18),2)</f>
        <v>32560.83</v>
      </c>
      <c r="M18" s="5" t="s">
        <v>12</v>
      </c>
      <c r="N18" s="5">
        <f>G18*H18</f>
        <v>32062.5</v>
      </c>
      <c r="O18" s="8" t="s">
        <v>11</v>
      </c>
      <c r="P18" s="16"/>
      <c r="Q18" s="16"/>
    </row>
    <row r="19" spans="2:17" ht="105" customHeight="1" thickBot="1" x14ac:dyDescent="0.3">
      <c r="B19" s="16">
        <v>2</v>
      </c>
      <c r="C19" s="15" t="s">
        <v>22</v>
      </c>
      <c r="D19" s="6" t="s">
        <v>27</v>
      </c>
      <c r="E19" s="16"/>
      <c r="F19" s="16" t="s">
        <v>25</v>
      </c>
      <c r="G19" s="16">
        <v>1</v>
      </c>
      <c r="H19" s="13">
        <v>19125</v>
      </c>
      <c r="I19" s="14">
        <v>20120</v>
      </c>
      <c r="J19" s="14">
        <v>20850</v>
      </c>
      <c r="K19" s="5">
        <f t="shared" ref="K19" si="2">(STDEV(H19:J19)/AVERAGE(H19:J19))*100</f>
        <v>4.32</v>
      </c>
      <c r="L19" s="16">
        <f t="shared" ref="L19" si="3">ROUNDDOWN(AVERAGE(H19:J19),2)</f>
        <v>20031.66</v>
      </c>
      <c r="M19" s="5" t="s">
        <v>12</v>
      </c>
      <c r="N19" s="5">
        <f>G19*H19</f>
        <v>19125</v>
      </c>
      <c r="O19" s="8" t="s">
        <v>11</v>
      </c>
      <c r="P19" s="16"/>
      <c r="Q19" s="16"/>
    </row>
    <row r="20" spans="2:17" ht="105" customHeight="1" thickBot="1" x14ac:dyDescent="0.3">
      <c r="B20" s="16">
        <v>3</v>
      </c>
      <c r="C20" s="15" t="s">
        <v>22</v>
      </c>
      <c r="D20" s="6" t="s">
        <v>28</v>
      </c>
      <c r="E20" s="16"/>
      <c r="F20" s="16" t="s">
        <v>25</v>
      </c>
      <c r="G20" s="16">
        <v>1</v>
      </c>
      <c r="H20" s="13">
        <v>25312.5</v>
      </c>
      <c r="I20" s="14">
        <v>25960</v>
      </c>
      <c r="J20" s="14">
        <v>26770</v>
      </c>
      <c r="K20" s="5">
        <f t="shared" ref="K20" si="4">(STDEV(H20:J20)/AVERAGE(H20:J20))*100</f>
        <v>2.81</v>
      </c>
      <c r="L20" s="16">
        <f t="shared" ref="L20" si="5">ROUNDDOWN(AVERAGE(H20:J20),2)</f>
        <v>26014.16</v>
      </c>
      <c r="M20" s="5" t="s">
        <v>12</v>
      </c>
      <c r="N20" s="5">
        <f>G20*H20</f>
        <v>25312.5</v>
      </c>
      <c r="O20" s="8" t="s">
        <v>11</v>
      </c>
      <c r="P20" s="16"/>
      <c r="Q20" s="16"/>
    </row>
    <row r="21" spans="2:17" ht="105" customHeight="1" thickBot="1" x14ac:dyDescent="0.3">
      <c r="B21" s="9">
        <v>4</v>
      </c>
      <c r="C21" s="12" t="s">
        <v>22</v>
      </c>
      <c r="D21" s="6" t="s">
        <v>29</v>
      </c>
      <c r="E21" s="9"/>
      <c r="F21" s="16" t="s">
        <v>25</v>
      </c>
      <c r="G21" s="9">
        <v>2</v>
      </c>
      <c r="H21" s="13">
        <v>30780</v>
      </c>
      <c r="I21" s="14">
        <v>31450</v>
      </c>
      <c r="J21" s="14">
        <v>32050</v>
      </c>
      <c r="K21" s="5">
        <f t="shared" ref="K21" si="6">(STDEV(H21:J21)/AVERAGE(H21:J21))*100</f>
        <v>2.02</v>
      </c>
      <c r="L21" s="9">
        <f t="shared" ref="L21" si="7">ROUNDDOWN(AVERAGE(H21:J21),2)</f>
        <v>31426.66</v>
      </c>
      <c r="M21" s="5" t="s">
        <v>12</v>
      </c>
      <c r="N21" s="5">
        <f>G21*H21</f>
        <v>61560</v>
      </c>
      <c r="O21" s="8" t="s">
        <v>11</v>
      </c>
      <c r="P21" s="9"/>
      <c r="Q21" s="9"/>
    </row>
    <row r="22" spans="2:17" ht="16.5" customHeight="1" thickBot="1" x14ac:dyDescent="0.3">
      <c r="B22" s="39" t="s">
        <v>7</v>
      </c>
      <c r="C22" s="40"/>
      <c r="D22" s="40"/>
      <c r="E22" s="40"/>
      <c r="F22" s="40"/>
      <c r="G22" s="40"/>
      <c r="H22" s="40"/>
      <c r="I22" s="40"/>
      <c r="J22" s="40"/>
      <c r="K22" s="40"/>
      <c r="L22" s="40"/>
      <c r="M22" s="40"/>
      <c r="N22" s="41">
        <f>N18+N19+N20+N21</f>
        <v>138060</v>
      </c>
      <c r="O22" s="42"/>
      <c r="P22" s="3"/>
      <c r="Q22" s="3"/>
    </row>
    <row r="25" spans="2:17" ht="40.5" customHeight="1" x14ac:dyDescent="0.25">
      <c r="B25" s="37" t="s">
        <v>23</v>
      </c>
      <c r="C25" s="38"/>
      <c r="D25" s="38"/>
      <c r="E25" s="38"/>
      <c r="F25" s="38"/>
      <c r="G25" s="38"/>
      <c r="H25" s="38"/>
      <c r="I25" s="38"/>
      <c r="J25" s="38"/>
      <c r="K25" s="38"/>
      <c r="L25" s="38"/>
      <c r="M25" s="38"/>
      <c r="N25" s="38"/>
    </row>
    <row r="26" spans="2:17" ht="84" customHeight="1" x14ac:dyDescent="0.25">
      <c r="B26" s="37" t="s">
        <v>24</v>
      </c>
      <c r="C26" s="38"/>
      <c r="D26" s="38"/>
      <c r="E26" s="38"/>
      <c r="F26" s="38"/>
      <c r="G26" s="38"/>
      <c r="H26" s="38"/>
      <c r="I26" s="38"/>
      <c r="J26" s="38"/>
      <c r="K26" s="38"/>
      <c r="L26" s="38"/>
      <c r="M26" s="38"/>
      <c r="N26" s="38"/>
    </row>
  </sheetData>
  <mergeCells count="26">
    <mergeCell ref="B26:N26"/>
    <mergeCell ref="E13:E16"/>
    <mergeCell ref="F13:F16"/>
    <mergeCell ref="G13:G16"/>
    <mergeCell ref="H13:O13"/>
    <mergeCell ref="B25:N25"/>
    <mergeCell ref="B22:M22"/>
    <mergeCell ref="N22:O22"/>
    <mergeCell ref="N17:O17"/>
    <mergeCell ref="B1:R1"/>
    <mergeCell ref="B4:R4"/>
    <mergeCell ref="B5:R5"/>
    <mergeCell ref="B6:R6"/>
    <mergeCell ref="B7:R7"/>
    <mergeCell ref="B9:R9"/>
    <mergeCell ref="B10:R10"/>
    <mergeCell ref="P13:P16"/>
    <mergeCell ref="H14:J14"/>
    <mergeCell ref="K14:K16"/>
    <mergeCell ref="M14:M16"/>
    <mergeCell ref="B13:B16"/>
    <mergeCell ref="Q13:Q16"/>
    <mergeCell ref="N14:O16"/>
    <mergeCell ref="L14:L16"/>
    <mergeCell ref="C13:C16"/>
    <mergeCell ref="D13:D16"/>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2026-08-18T09:03:29Z</dcterms:modified>
</cp:coreProperties>
</file>