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онтрактная служба\1\ЗАКУПКИ\Договоры 2026 год\п.5\ПРОДУКТЫ НА ИЮЛЬ\"/>
    </mc:Choice>
  </mc:AlternateContent>
  <xr:revisionPtr revIDLastSave="0" documentId="13_ncr:1_{D98868E4-8271-44E1-8EFB-390B74FE12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4" i="1" l="1"/>
  <c r="K94" i="1" s="1"/>
  <c r="L94" i="1" s="1"/>
  <c r="M94" i="1" s="1"/>
  <c r="I94" i="1"/>
  <c r="J94" i="1" s="1"/>
  <c r="I9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2" i="1"/>
  <c r="I93" i="1"/>
  <c r="I95" i="1"/>
  <c r="H13" i="1"/>
  <c r="K13" i="1" s="1"/>
  <c r="L13" i="1" s="1"/>
  <c r="M13" i="1" s="1"/>
  <c r="H14" i="1"/>
  <c r="K14" i="1" s="1"/>
  <c r="L14" i="1" s="1"/>
  <c r="M14" i="1" s="1"/>
  <c r="H15" i="1"/>
  <c r="K15" i="1" s="1"/>
  <c r="L15" i="1" s="1"/>
  <c r="M15" i="1" s="1"/>
  <c r="H16" i="1"/>
  <c r="K16" i="1" s="1"/>
  <c r="L16" i="1" s="1"/>
  <c r="M16" i="1" s="1"/>
  <c r="H17" i="1"/>
  <c r="K17" i="1" s="1"/>
  <c r="L17" i="1" s="1"/>
  <c r="M17" i="1" s="1"/>
  <c r="H18" i="1"/>
  <c r="K18" i="1" s="1"/>
  <c r="L18" i="1" s="1"/>
  <c r="M18" i="1" s="1"/>
  <c r="H19" i="1"/>
  <c r="K19" i="1" s="1"/>
  <c r="L19" i="1" s="1"/>
  <c r="M19" i="1" s="1"/>
  <c r="H20" i="1"/>
  <c r="K20" i="1" s="1"/>
  <c r="L20" i="1" s="1"/>
  <c r="M20" i="1" s="1"/>
  <c r="H21" i="1"/>
  <c r="K21" i="1" s="1"/>
  <c r="L21" i="1" s="1"/>
  <c r="M21" i="1" s="1"/>
  <c r="H22" i="1"/>
  <c r="K22" i="1" s="1"/>
  <c r="L22" i="1" s="1"/>
  <c r="M22" i="1" s="1"/>
  <c r="H23" i="1"/>
  <c r="K23" i="1" s="1"/>
  <c r="L23" i="1" s="1"/>
  <c r="M23" i="1" s="1"/>
  <c r="H24" i="1"/>
  <c r="K24" i="1" s="1"/>
  <c r="L24" i="1" s="1"/>
  <c r="M24" i="1" s="1"/>
  <c r="H25" i="1"/>
  <c r="K25" i="1" s="1"/>
  <c r="L25" i="1" s="1"/>
  <c r="M25" i="1" s="1"/>
  <c r="H26" i="1"/>
  <c r="K26" i="1" s="1"/>
  <c r="L26" i="1" s="1"/>
  <c r="M26" i="1" s="1"/>
  <c r="H27" i="1"/>
  <c r="K27" i="1" s="1"/>
  <c r="L27" i="1" s="1"/>
  <c r="M27" i="1" s="1"/>
  <c r="H28" i="1"/>
  <c r="K28" i="1" s="1"/>
  <c r="L28" i="1" s="1"/>
  <c r="M28" i="1" s="1"/>
  <c r="H29" i="1"/>
  <c r="K29" i="1" s="1"/>
  <c r="L29" i="1" s="1"/>
  <c r="M29" i="1" s="1"/>
  <c r="H30" i="1"/>
  <c r="K30" i="1" s="1"/>
  <c r="L30" i="1" s="1"/>
  <c r="M30" i="1" s="1"/>
  <c r="H31" i="1"/>
  <c r="K31" i="1" s="1"/>
  <c r="L31" i="1" s="1"/>
  <c r="M31" i="1" s="1"/>
  <c r="H32" i="1"/>
  <c r="K32" i="1" s="1"/>
  <c r="L32" i="1" s="1"/>
  <c r="M32" i="1" s="1"/>
  <c r="H33" i="1"/>
  <c r="K33" i="1" s="1"/>
  <c r="L33" i="1" s="1"/>
  <c r="M33" i="1" s="1"/>
  <c r="H34" i="1"/>
  <c r="K34" i="1" s="1"/>
  <c r="L34" i="1" s="1"/>
  <c r="M34" i="1" s="1"/>
  <c r="H35" i="1"/>
  <c r="K35" i="1" s="1"/>
  <c r="L35" i="1" s="1"/>
  <c r="M35" i="1" s="1"/>
  <c r="H36" i="1"/>
  <c r="K36" i="1" s="1"/>
  <c r="L36" i="1" s="1"/>
  <c r="M36" i="1" s="1"/>
  <c r="H37" i="1"/>
  <c r="K37" i="1" s="1"/>
  <c r="L37" i="1" s="1"/>
  <c r="M37" i="1" s="1"/>
  <c r="H38" i="1"/>
  <c r="K38" i="1" s="1"/>
  <c r="L38" i="1" s="1"/>
  <c r="M38" i="1" s="1"/>
  <c r="H39" i="1"/>
  <c r="K39" i="1" s="1"/>
  <c r="L39" i="1" s="1"/>
  <c r="M39" i="1" s="1"/>
  <c r="H40" i="1"/>
  <c r="K40" i="1" s="1"/>
  <c r="L40" i="1" s="1"/>
  <c r="M40" i="1" s="1"/>
  <c r="H41" i="1"/>
  <c r="K41" i="1" s="1"/>
  <c r="L41" i="1" s="1"/>
  <c r="M41" i="1" s="1"/>
  <c r="H42" i="1"/>
  <c r="K42" i="1" s="1"/>
  <c r="L42" i="1" s="1"/>
  <c r="M42" i="1" s="1"/>
  <c r="H43" i="1"/>
  <c r="K43" i="1" s="1"/>
  <c r="L43" i="1" s="1"/>
  <c r="M43" i="1" s="1"/>
  <c r="H44" i="1"/>
  <c r="K44" i="1" s="1"/>
  <c r="L44" i="1" s="1"/>
  <c r="M44" i="1" s="1"/>
  <c r="H45" i="1"/>
  <c r="K45" i="1" s="1"/>
  <c r="L45" i="1" s="1"/>
  <c r="M45" i="1" s="1"/>
  <c r="H46" i="1"/>
  <c r="K46" i="1" s="1"/>
  <c r="L46" i="1" s="1"/>
  <c r="M46" i="1" s="1"/>
  <c r="H47" i="1"/>
  <c r="K47" i="1" s="1"/>
  <c r="L47" i="1" s="1"/>
  <c r="M47" i="1" s="1"/>
  <c r="H48" i="1"/>
  <c r="K48" i="1" s="1"/>
  <c r="L48" i="1" s="1"/>
  <c r="M48" i="1" s="1"/>
  <c r="H49" i="1"/>
  <c r="K49" i="1" s="1"/>
  <c r="L49" i="1" s="1"/>
  <c r="M49" i="1" s="1"/>
  <c r="H50" i="1"/>
  <c r="K50" i="1" s="1"/>
  <c r="L50" i="1" s="1"/>
  <c r="M50" i="1" s="1"/>
  <c r="H51" i="1"/>
  <c r="K51" i="1" s="1"/>
  <c r="L51" i="1" s="1"/>
  <c r="M51" i="1" s="1"/>
  <c r="H52" i="1"/>
  <c r="K52" i="1" s="1"/>
  <c r="L52" i="1" s="1"/>
  <c r="M52" i="1" s="1"/>
  <c r="H53" i="1"/>
  <c r="K53" i="1" s="1"/>
  <c r="L53" i="1" s="1"/>
  <c r="M53" i="1" s="1"/>
  <c r="H54" i="1"/>
  <c r="K54" i="1" s="1"/>
  <c r="L54" i="1" s="1"/>
  <c r="M54" i="1" s="1"/>
  <c r="H55" i="1"/>
  <c r="K55" i="1" s="1"/>
  <c r="L55" i="1" s="1"/>
  <c r="M55" i="1" s="1"/>
  <c r="H56" i="1"/>
  <c r="K56" i="1" s="1"/>
  <c r="L56" i="1" s="1"/>
  <c r="M56" i="1" s="1"/>
  <c r="H57" i="1"/>
  <c r="K57" i="1" s="1"/>
  <c r="L57" i="1" s="1"/>
  <c r="M57" i="1" s="1"/>
  <c r="H58" i="1"/>
  <c r="K58" i="1" s="1"/>
  <c r="L58" i="1" s="1"/>
  <c r="M58" i="1" s="1"/>
  <c r="H59" i="1"/>
  <c r="K59" i="1" s="1"/>
  <c r="L59" i="1" s="1"/>
  <c r="M59" i="1" s="1"/>
  <c r="H60" i="1"/>
  <c r="K60" i="1" s="1"/>
  <c r="L60" i="1" s="1"/>
  <c r="M60" i="1" s="1"/>
  <c r="H61" i="1"/>
  <c r="K61" i="1" s="1"/>
  <c r="L61" i="1" s="1"/>
  <c r="M61" i="1" s="1"/>
  <c r="H62" i="1"/>
  <c r="K62" i="1" s="1"/>
  <c r="L62" i="1" s="1"/>
  <c r="M62" i="1" s="1"/>
  <c r="H63" i="1"/>
  <c r="K63" i="1" s="1"/>
  <c r="L63" i="1" s="1"/>
  <c r="M63" i="1" s="1"/>
  <c r="H64" i="1"/>
  <c r="K64" i="1" s="1"/>
  <c r="L64" i="1" s="1"/>
  <c r="M64" i="1" s="1"/>
  <c r="H65" i="1"/>
  <c r="K65" i="1" s="1"/>
  <c r="L65" i="1" s="1"/>
  <c r="M65" i="1" s="1"/>
  <c r="H66" i="1"/>
  <c r="K66" i="1" s="1"/>
  <c r="L66" i="1" s="1"/>
  <c r="M66" i="1" s="1"/>
  <c r="H67" i="1"/>
  <c r="K67" i="1" s="1"/>
  <c r="L67" i="1" s="1"/>
  <c r="M67" i="1" s="1"/>
  <c r="H68" i="1"/>
  <c r="K68" i="1" s="1"/>
  <c r="L68" i="1" s="1"/>
  <c r="M68" i="1" s="1"/>
  <c r="H69" i="1"/>
  <c r="K69" i="1" s="1"/>
  <c r="L69" i="1" s="1"/>
  <c r="M69" i="1" s="1"/>
  <c r="H70" i="1"/>
  <c r="K70" i="1" s="1"/>
  <c r="L70" i="1" s="1"/>
  <c r="M70" i="1" s="1"/>
  <c r="H71" i="1"/>
  <c r="K71" i="1" s="1"/>
  <c r="L71" i="1" s="1"/>
  <c r="M71" i="1" s="1"/>
  <c r="H72" i="1"/>
  <c r="K72" i="1" s="1"/>
  <c r="L72" i="1" s="1"/>
  <c r="M72" i="1" s="1"/>
  <c r="H73" i="1"/>
  <c r="K73" i="1" s="1"/>
  <c r="L73" i="1" s="1"/>
  <c r="M73" i="1" s="1"/>
  <c r="H74" i="1"/>
  <c r="K74" i="1" s="1"/>
  <c r="L74" i="1" s="1"/>
  <c r="M74" i="1" s="1"/>
  <c r="H75" i="1"/>
  <c r="K75" i="1" s="1"/>
  <c r="L75" i="1" s="1"/>
  <c r="M75" i="1" s="1"/>
  <c r="H76" i="1"/>
  <c r="K76" i="1" s="1"/>
  <c r="L76" i="1" s="1"/>
  <c r="M76" i="1" s="1"/>
  <c r="H77" i="1"/>
  <c r="K77" i="1" s="1"/>
  <c r="L77" i="1" s="1"/>
  <c r="M77" i="1" s="1"/>
  <c r="H78" i="1"/>
  <c r="K78" i="1" s="1"/>
  <c r="L78" i="1" s="1"/>
  <c r="M78" i="1" s="1"/>
  <c r="H79" i="1"/>
  <c r="K79" i="1" s="1"/>
  <c r="L79" i="1" s="1"/>
  <c r="M79" i="1" s="1"/>
  <c r="H80" i="1"/>
  <c r="K80" i="1" s="1"/>
  <c r="L80" i="1" s="1"/>
  <c r="M80" i="1" s="1"/>
  <c r="H81" i="1"/>
  <c r="K81" i="1" s="1"/>
  <c r="L81" i="1" s="1"/>
  <c r="M81" i="1" s="1"/>
  <c r="H82" i="1"/>
  <c r="K82" i="1" s="1"/>
  <c r="L82" i="1" s="1"/>
  <c r="M82" i="1" s="1"/>
  <c r="H83" i="1"/>
  <c r="K83" i="1" s="1"/>
  <c r="L83" i="1" s="1"/>
  <c r="M83" i="1" s="1"/>
  <c r="H84" i="1"/>
  <c r="K84" i="1" s="1"/>
  <c r="L84" i="1" s="1"/>
  <c r="M84" i="1" s="1"/>
  <c r="H85" i="1"/>
  <c r="K85" i="1" s="1"/>
  <c r="L85" i="1" s="1"/>
  <c r="M85" i="1" s="1"/>
  <c r="H86" i="1"/>
  <c r="K86" i="1" s="1"/>
  <c r="L86" i="1" s="1"/>
  <c r="M86" i="1" s="1"/>
  <c r="H87" i="1"/>
  <c r="K87" i="1" s="1"/>
  <c r="L87" i="1" s="1"/>
  <c r="M87" i="1" s="1"/>
  <c r="H88" i="1"/>
  <c r="K88" i="1" s="1"/>
  <c r="L88" i="1" s="1"/>
  <c r="M88" i="1" s="1"/>
  <c r="H89" i="1"/>
  <c r="K89" i="1" s="1"/>
  <c r="L89" i="1" s="1"/>
  <c r="M89" i="1" s="1"/>
  <c r="H90" i="1"/>
  <c r="K90" i="1" s="1"/>
  <c r="L90" i="1" s="1"/>
  <c r="M90" i="1" s="1"/>
  <c r="H91" i="1"/>
  <c r="K91" i="1" s="1"/>
  <c r="L91" i="1" s="1"/>
  <c r="M91" i="1" s="1"/>
  <c r="H92" i="1"/>
  <c r="K92" i="1" s="1"/>
  <c r="L92" i="1" s="1"/>
  <c r="M92" i="1" s="1"/>
  <c r="H93" i="1"/>
  <c r="K93" i="1" s="1"/>
  <c r="L93" i="1" s="1"/>
  <c r="M93" i="1" s="1"/>
  <c r="H95" i="1"/>
  <c r="K95" i="1" s="1"/>
  <c r="L95" i="1" s="1"/>
  <c r="M95" i="1" s="1"/>
  <c r="I12" i="1"/>
  <c r="H12" i="1"/>
  <c r="K12" i="1" s="1"/>
  <c r="L12" i="1" s="1"/>
  <c r="M12" i="1" s="1"/>
  <c r="J47" i="1" l="1"/>
  <c r="J39" i="1"/>
  <c r="J31" i="1"/>
  <c r="J95" i="1"/>
  <c r="J18" i="1"/>
  <c r="J90" i="1"/>
  <c r="J82" i="1"/>
  <c r="J74" i="1"/>
  <c r="J67" i="1"/>
  <c r="J59" i="1"/>
  <c r="J51" i="1"/>
  <c r="J43" i="1"/>
  <c r="J35" i="1"/>
  <c r="J27" i="1"/>
  <c r="J19" i="1"/>
  <c r="J89" i="1"/>
  <c r="J81" i="1"/>
  <c r="J73" i="1"/>
  <c r="J66" i="1"/>
  <c r="J58" i="1"/>
  <c r="J50" i="1"/>
  <c r="J42" i="1"/>
  <c r="J34" i="1"/>
  <c r="J26" i="1"/>
  <c r="J88" i="1"/>
  <c r="J80" i="1"/>
  <c r="J72" i="1"/>
  <c r="J65" i="1"/>
  <c r="J57" i="1"/>
  <c r="J49" i="1"/>
  <c r="J41" i="1"/>
  <c r="J33" i="1"/>
  <c r="J25" i="1"/>
  <c r="J17" i="1"/>
  <c r="J87" i="1"/>
  <c r="J64" i="1"/>
  <c r="J56" i="1"/>
  <c r="J48" i="1"/>
  <c r="J40" i="1"/>
  <c r="J32" i="1"/>
  <c r="J24" i="1"/>
  <c r="J85" i="1"/>
  <c r="J77" i="1"/>
  <c r="J70" i="1"/>
  <c r="J62" i="1"/>
  <c r="J54" i="1"/>
  <c r="J46" i="1"/>
  <c r="J38" i="1"/>
  <c r="J30" i="1"/>
  <c r="J22" i="1"/>
  <c r="J14" i="1"/>
  <c r="J92" i="1"/>
  <c r="J84" i="1"/>
  <c r="J76" i="1"/>
  <c r="J69" i="1"/>
  <c r="J61" i="1"/>
  <c r="J53" i="1"/>
  <c r="J45" i="1"/>
  <c r="J37" i="1"/>
  <c r="J29" i="1"/>
  <c r="J21" i="1"/>
  <c r="J13" i="1"/>
  <c r="J83" i="1"/>
  <c r="J75" i="1"/>
  <c r="J68" i="1"/>
  <c r="J60" i="1"/>
  <c r="J52" i="1"/>
  <c r="J44" i="1"/>
  <c r="J36" i="1"/>
  <c r="J28" i="1"/>
  <c r="J20" i="1"/>
  <c r="J91" i="1"/>
  <c r="J78" i="1"/>
  <c r="J16" i="1"/>
  <c r="J93" i="1"/>
  <c r="J86" i="1"/>
  <c r="J71" i="1"/>
  <c r="J63" i="1"/>
  <c r="J55" i="1"/>
  <c r="J23" i="1"/>
  <c r="J79" i="1"/>
  <c r="J15" i="1"/>
  <c r="J12" i="1"/>
  <c r="E98" i="1"/>
</calcChain>
</file>

<file path=xl/sharedStrings.xml><?xml version="1.0" encoding="utf-8"?>
<sst xmlns="http://schemas.openxmlformats.org/spreadsheetml/2006/main" count="205" uniqueCount="124">
  <si>
    <t>№ п/п</t>
  </si>
  <si>
    <t>Ед.изм.</t>
  </si>
  <si>
    <t xml:space="preserve">Среднее квадратичное отклонение                         </t>
  </si>
  <si>
    <t>ОБОСНОВАНИЕ</t>
  </si>
  <si>
    <t>Оценка однородности совокупности значений выявленных цен, используемых в расчете НМЦК</t>
  </si>
  <si>
    <t>Цена за единицу товара, используемой в расчете НМЦК, (рублей)</t>
  </si>
  <si>
    <t>Коэффициент вариации не превышает 33%.</t>
  </si>
  <si>
    <t>Объект закупки</t>
  </si>
  <si>
    <t>Коэффициент вариации цен V (%)</t>
  </si>
  <si>
    <t>Средняя арифметическая цена за единицу</t>
  </si>
  <si>
    <t>Наименование товара</t>
  </si>
  <si>
    <t xml:space="preserve">Расчет НМЦК 
(рублей)
</t>
  </si>
  <si>
    <r>
      <t xml:space="preserve">где:
НМЦК рын – НМЦК, определяемая методом сопоставимых рыночных цен (анализа рынка);
v - количество (объем) закупаемого товара;
n - количество значений, используемых в расчете;
i - номер источника ценовой информации;
</t>
    </r>
    <r>
      <rPr>
        <i/>
        <sz val="11"/>
        <color theme="1"/>
        <rFont val="Times New Roman"/>
        <family val="1"/>
        <charset val="204"/>
      </rPr>
      <t>ц</t>
    </r>
    <r>
      <rPr>
        <i/>
        <vertAlign val="subscript"/>
        <sz val="11"/>
        <color theme="1"/>
        <rFont val="Times New Roman"/>
        <family val="1"/>
        <charset val="204"/>
      </rPr>
      <t>i</t>
    </r>
    <r>
      <rPr>
        <sz val="11"/>
        <color theme="1"/>
        <rFont val="Times New Roman"/>
        <family val="1"/>
        <charset val="204"/>
      </rPr>
      <t xml:space="preserve"> - цена единицы товара,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</t>
    </r>
  </si>
  <si>
    <r>
      <t xml:space="preserve">где:
</t>
    </r>
    <r>
      <rPr>
        <b/>
        <i/>
        <sz val="11"/>
        <rFont val="Times New Roman"/>
        <family val="1"/>
        <charset val="204"/>
      </rPr>
      <t>V</t>
    </r>
    <r>
      <rPr>
        <sz val="11"/>
        <rFont val="Times New Roman"/>
        <family val="1"/>
        <charset val="204"/>
      </rPr>
      <t xml:space="preserve"> - коэффициент вариации (</t>
    </r>
    <r>
      <rPr>
        <b/>
        <sz val="11"/>
        <rFont val="Times New Roman"/>
        <family val="1"/>
        <charset val="204"/>
      </rPr>
      <t>не должен превышать 33%</t>
    </r>
    <r>
      <rPr>
        <sz val="11"/>
        <rFont val="Times New Roman"/>
        <family val="1"/>
        <charset val="204"/>
      </rPr>
      <t xml:space="preserve">);
</t>
    </r>
    <r>
      <rPr>
        <i/>
        <sz val="12"/>
        <rFont val="Times New Roman"/>
        <family val="1"/>
        <charset val="204"/>
      </rPr>
      <t>σ</t>
    </r>
    <r>
      <rPr>
        <sz val="11"/>
        <rFont val="Times New Roman"/>
        <family val="1"/>
        <charset val="204"/>
      </rPr>
      <t xml:space="preserve"> - среднее квадратичное отклонение; 
&lt;</t>
    </r>
    <r>
      <rPr>
        <i/>
        <sz val="11"/>
        <rFont val="Times New Roman"/>
        <family val="1"/>
        <charset val="204"/>
      </rPr>
      <t>ц</t>
    </r>
    <r>
      <rPr>
        <sz val="11"/>
        <rFont val="Times New Roman"/>
        <family val="1"/>
        <charset val="204"/>
      </rPr>
      <t xml:space="preserve">&gt; - средняя арифметическая величина цены единицы товара, работы, услуги;
</t>
    </r>
    <r>
      <rPr>
        <i/>
        <sz val="11"/>
        <rFont val="Times New Roman"/>
        <family val="1"/>
        <charset val="204"/>
      </rPr>
      <t>ц</t>
    </r>
    <r>
      <rPr>
        <i/>
        <vertAlign val="subscript"/>
        <sz val="11"/>
        <rFont val="Times New Roman"/>
        <family val="1"/>
        <charset val="204"/>
      </rPr>
      <t>i</t>
    </r>
    <r>
      <rPr>
        <sz val="11"/>
        <rFont val="Times New Roman"/>
        <family val="1"/>
        <charset val="204"/>
      </rPr>
      <t xml:space="preserve"> - цена единицы товара, работы, услуги, указанная в источнике с номером i;
n - количество значений, используемых в расчете.</t>
    </r>
  </si>
  <si>
    <t xml:space="preserve">В соответствии с пунктом 3.20 Методических рекомендаций для определения однородности совокупности значений выявленных цен, используемых в расчете начальной (максимальной) цены контракта, определяется коэффициент вариации:
</t>
  </si>
  <si>
    <t>Метод определения начальной (максимальной) цены контракта с обоснованием</t>
  </si>
  <si>
    <t>Расчет начальной (максимальной) цены контракта</t>
  </si>
  <si>
    <t>В соответствии с пунктом 3.21 Методических рекомендаций Расчет начальной (максимальной) цены контракта/цены единицы товара произведен по формуле:</t>
  </si>
  <si>
    <t xml:space="preserve">Начальная (максимальная) цена контракта составляет: </t>
  </si>
  <si>
    <t>рублей</t>
  </si>
  <si>
    <t xml:space="preserve">НАЧАЛЬНОЙ (МАКСИМАЛЬНОЙ) ЦЕНЫ КОНТРАКТА </t>
  </si>
  <si>
    <t>Цена за единицу изм. с округлением (руб.)*</t>
  </si>
  <si>
    <t xml:space="preserve">Кол-во </t>
  </si>
  <si>
    <t>* При определении Н(М)ЦК, контракта Заказчиком применяется Приказ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Заказчиком применяется округление (в меньшую сторону по модулю) таких показателей.</t>
  </si>
  <si>
    <t>И.Ф. Воеводина</t>
  </si>
  <si>
    <t>(расшифровка подписи)</t>
  </si>
  <si>
    <t>Дата подготовки обоснования НМЦК:</t>
  </si>
  <si>
    <t xml:space="preserve">                                        (должность)</t>
  </si>
  <si>
    <t xml:space="preserve">          (подпись)</t>
  </si>
  <si>
    <t>Расчёт произвёл специалист отдела контрактной службы:
                                                                                            Специалист по закупкам отдела контрактной службы</t>
  </si>
  <si>
    <t>штука</t>
  </si>
  <si>
    <t>Ценовая информация</t>
  </si>
  <si>
    <t xml:space="preserve">Хлеб недлительного хранения. Вид хлеба - Пшеничный. </t>
  </si>
  <si>
    <t xml:space="preserve">Хлеб недлительного хранения.Вид хлеба - Ржано-пшеничный. </t>
  </si>
  <si>
    <t>кг</t>
  </si>
  <si>
    <t>Вафли</t>
  </si>
  <si>
    <t xml:space="preserve">Печенье сладкое </t>
  </si>
  <si>
    <t xml:space="preserve">Мука пшеничная </t>
  </si>
  <si>
    <t xml:space="preserve">Крупа гречневая  </t>
  </si>
  <si>
    <t>Крупа овсяная (Геркулес)</t>
  </si>
  <si>
    <t>Крупа перловая</t>
  </si>
  <si>
    <t>Пшено</t>
  </si>
  <si>
    <t>Молоко питьевое</t>
  </si>
  <si>
    <t>литр</t>
  </si>
  <si>
    <t>Кефир</t>
  </si>
  <si>
    <t>Сметана</t>
  </si>
  <si>
    <t xml:space="preserve">Колбаса (колбаска) полукопченая мясная </t>
  </si>
  <si>
    <t>Ребра свиные варено-копченые</t>
  </si>
  <si>
    <t>Изделия колбасные вареные. Колбаса (колбаска). 
Категория - А.</t>
  </si>
  <si>
    <t>Изделия колбасные вареные. Сардельки. 
Категория - Б.</t>
  </si>
  <si>
    <t>Мясо птицы-Куры, Тушка</t>
  </si>
  <si>
    <t>Мясо птицы-Куры, Окорочек</t>
  </si>
  <si>
    <t>Кальмар мороженный</t>
  </si>
  <si>
    <t>Сельдь соленая</t>
  </si>
  <si>
    <t xml:space="preserve">Яйца куриные </t>
  </si>
  <si>
    <t xml:space="preserve">Картофель </t>
  </si>
  <si>
    <t xml:space="preserve">Капуста белокочанная </t>
  </si>
  <si>
    <t xml:space="preserve">Морковь столовая </t>
  </si>
  <si>
    <t>Свекла столовая</t>
  </si>
  <si>
    <t xml:space="preserve">Лук репчатый </t>
  </si>
  <si>
    <t xml:space="preserve">Чеснок свежий </t>
  </si>
  <si>
    <t xml:space="preserve">Лук свежий зеленый </t>
  </si>
  <si>
    <t>Маргарин Хозяюшка или 
Универсальный (не молочный)</t>
  </si>
  <si>
    <t>Масло подсолнечное рафинированное</t>
  </si>
  <si>
    <t xml:space="preserve">Шоколад в упакованном виде </t>
  </si>
  <si>
    <t>Изделия сахарные (сухари)</t>
  </si>
  <si>
    <t>Изделия бараночные (сушки)</t>
  </si>
  <si>
    <t>Чай черный ферментированный в пакетах</t>
  </si>
  <si>
    <t>Изделия макаронные (спагетти)</t>
  </si>
  <si>
    <t>Изделия макаронные (вермишель)</t>
  </si>
  <si>
    <t>Горох шлтфованный</t>
  </si>
  <si>
    <t>Рис. Пропаренный - нет.</t>
  </si>
  <si>
    <t>Фасоль продовольственная (красная)</t>
  </si>
  <si>
    <t>Творог</t>
  </si>
  <si>
    <t>Сыры твердые</t>
  </si>
  <si>
    <t xml:space="preserve">Говядина замороженная </t>
  </si>
  <si>
    <t>Свинина замороженная</t>
  </si>
  <si>
    <t>Перец сладкий болгарский</t>
  </si>
  <si>
    <t>Огурцы свежие</t>
  </si>
  <si>
    <t>Томаты (помидоры)</t>
  </si>
  <si>
    <t xml:space="preserve">Петрушка свежая </t>
  </si>
  <si>
    <t>Укроп свежий</t>
  </si>
  <si>
    <t>Яблоки</t>
  </si>
  <si>
    <t>Груши</t>
  </si>
  <si>
    <t>Апельсины</t>
  </si>
  <si>
    <t>Лимоны</t>
  </si>
  <si>
    <t>Масло сливочное</t>
  </si>
  <si>
    <t>Продукты из шпика, вид соленый</t>
  </si>
  <si>
    <t>Кетчуп</t>
  </si>
  <si>
    <t>Майонез</t>
  </si>
  <si>
    <t xml:space="preserve">Хрен готовый </t>
  </si>
  <si>
    <t>Дрожжи хлебопекарные</t>
  </si>
  <si>
    <t xml:space="preserve">Кофе растворимый </t>
  </si>
  <si>
    <t>Соус соевый</t>
  </si>
  <si>
    <t>Квас</t>
  </si>
  <si>
    <t>Приправы и пряности смешанные, Универсальная</t>
  </si>
  <si>
    <t>Вода питьевая упакованная, 5 литров упаковка</t>
  </si>
  <si>
    <t xml:space="preserve">Соль пищевая </t>
  </si>
  <si>
    <t xml:space="preserve">Уксус пищевой </t>
  </si>
  <si>
    <t>Овощи маринованные, Огурцы</t>
  </si>
  <si>
    <t xml:space="preserve">Овощи маринованные, Томаты красные </t>
  </si>
  <si>
    <t>Молоко сгущенное</t>
  </si>
  <si>
    <t>Кукуруза консервированная</t>
  </si>
  <si>
    <t>Редис</t>
  </si>
  <si>
    <t xml:space="preserve">Сок из фруктов и (или) овощей </t>
  </si>
  <si>
    <t>Сок из фруктов и (или) овощей (Томатный)</t>
  </si>
  <si>
    <t>Изделия макаронные (рожки, ракушки, спирали)</t>
  </si>
  <si>
    <t xml:space="preserve">Мясо птицы-Куры, Филе </t>
  </si>
  <si>
    <t>Рис. Пропаренный - да.</t>
  </si>
  <si>
    <t xml:space="preserve">Перец обработанный, черный, горошек </t>
  </si>
  <si>
    <t>Соус томатный</t>
  </si>
  <si>
    <t>Крупа манная</t>
  </si>
  <si>
    <t>Смесь сушеных фруктов, Курага</t>
  </si>
  <si>
    <t xml:space="preserve">Поставка продуктов питания </t>
  </si>
  <si>
    <t>Рыба трескообразная мороженая. Треска потрошеная обезглавленная</t>
  </si>
  <si>
    <t>КП № 1 от 12.05.2026 № 188-1451.1/164</t>
  </si>
  <si>
    <t>КП № 2 от 12.05.2026 № 188-1451.1/165</t>
  </si>
  <si>
    <t>КП № 3 от 12.05.2026 № 188-1451.1/166</t>
  </si>
  <si>
    <t xml:space="preserve">Горох консервированный </t>
  </si>
  <si>
    <t xml:space="preserve">Сахар белый  </t>
  </si>
  <si>
    <t>Скумбрия холодного копчения в вакуумной упаковке</t>
  </si>
  <si>
    <t>Мед</t>
  </si>
  <si>
    <t xml:space="preserve">                  «16» июня 2026 года</t>
  </si>
  <si>
    <t xml:space="preserve">Начальная (максимальная) цена контракта/цена единицы товара определена и обоснована посредством применения метода сопоставимых рыночных цен (анализа рынка) в соответствии с частями 2-6 статьи 22 Федерального закона от  05.04.2013 № 44-ФЗ «О контрактной системе в сфере закупок товаров, работ, услуг для обеспечения государственных и муниципальных нужд», с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 
Информация о цене товара получена в результате направления запросов о предоставлении ценовой информации (коммерческих предложений) потенциальным поставщикам, имеющим опыт поставки аналогичных товаров, информация о которых имеется в свободном доступе.  
По итогам сбора ценовой информации получены коммерческие предложения.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</si>
</sst>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vertAlign val="subscript"/>
      <sz val="11"/>
      <name val="Times New Roman"/>
      <family val="1"/>
      <charset val="204"/>
    </font>
    <font>
      <i/>
      <vertAlign val="subscript"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3" fillId="0" borderId="0"/>
    <xf numFmtId="0" fontId="15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center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0" fillId="0" borderId="0" xfId="0" applyBorder="1"/>
    <xf numFmtId="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Border="1" applyAlignment="1">
      <alignment horizontal="right"/>
    </xf>
    <xf numFmtId="0" fontId="1" fillId="0" borderId="0" xfId="0" applyFont="1" applyFill="1" applyAlignment="1">
      <alignment horizontal="left" vertical="center"/>
    </xf>
    <xf numFmtId="4" fontId="5" fillId="0" borderId="0" xfId="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ont="1"/>
    <xf numFmtId="0" fontId="17" fillId="2" borderId="1" xfId="2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/>
    </xf>
    <xf numFmtId="4" fontId="20" fillId="2" borderId="1" xfId="2" applyNumberFormat="1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vertical="center"/>
    </xf>
    <xf numFmtId="4" fontId="20" fillId="3" borderId="1" xfId="2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Fill="1" applyAlignment="1">
      <alignment horizontal="left" vertical="center"/>
    </xf>
    <xf numFmtId="0" fontId="12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justify" vertical="top" wrapText="1"/>
    </xf>
    <xf numFmtId="0" fontId="6" fillId="2" borderId="1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justify" vertical="top" wrapText="1"/>
    </xf>
  </cellXfs>
  <cellStyles count="3">
    <cellStyle name="Normal" xfId="1" xr:uid="{00000000-0005-0000-0000-000000000000}"/>
    <cellStyle name="Гиперссылка" xfId="2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7</xdr:row>
      <xdr:rowOff>180975</xdr:rowOff>
    </xdr:from>
    <xdr:to>
      <xdr:col>4</xdr:col>
      <xdr:colOff>114300</xdr:colOff>
      <xdr:row>8</xdr:row>
      <xdr:rowOff>19050</xdr:rowOff>
    </xdr:to>
    <xdr:pic>
      <xdr:nvPicPr>
        <xdr:cNvPr id="2" name="Рисунок 1" descr="base_1_153376_29">
          <a:extLst>
            <a:ext uri="{FF2B5EF4-FFF2-40B4-BE49-F238E27FC236}">
              <a16:creationId xmlns:a16="http://schemas.microsoft.com/office/drawing/2014/main" id="{BC7F646F-175A-49E6-8E2B-0CB24771DE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5400675"/>
          <a:ext cx="18859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5</xdr:row>
      <xdr:rowOff>371476</xdr:rowOff>
    </xdr:from>
    <xdr:to>
      <xdr:col>5</xdr:col>
      <xdr:colOff>466725</xdr:colOff>
      <xdr:row>5</xdr:row>
      <xdr:rowOff>828676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B2DA221-1D76-4B52-97A4-D358FDCFAEF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3105151"/>
          <a:ext cx="1571625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228600</xdr:colOff>
      <xdr:row>5</xdr:row>
      <xdr:rowOff>361951</xdr:rowOff>
    </xdr:from>
    <xdr:to>
      <xdr:col>3</xdr:col>
      <xdr:colOff>476250</xdr:colOff>
      <xdr:row>5</xdr:row>
      <xdr:rowOff>781051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CDCD1CF-EB83-4137-AA27-6E4C2B26967A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3095626"/>
          <a:ext cx="1343025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8"/>
  <sheetViews>
    <sheetView tabSelected="1" topLeftCell="A82" workbookViewId="0">
      <selection activeCell="C7" sqref="C7:M7"/>
    </sheetView>
  </sheetViews>
  <sheetFormatPr defaultRowHeight="15" x14ac:dyDescent="0.25"/>
  <cols>
    <col min="1" max="1" width="6.5703125" customWidth="1"/>
    <col min="2" max="2" width="34.85546875" customWidth="1"/>
    <col min="3" max="3" width="16.42578125" customWidth="1"/>
    <col min="4" max="4" width="13.42578125" customWidth="1"/>
    <col min="5" max="5" width="16.5703125" customWidth="1"/>
    <col min="6" max="7" width="13.7109375" customWidth="1"/>
    <col min="8" max="10" width="14.7109375" customWidth="1"/>
    <col min="11" max="12" width="13" customWidth="1"/>
    <col min="13" max="13" width="28.42578125" customWidth="1"/>
    <col min="15" max="15" width="10" bestFit="1" customWidth="1"/>
    <col min="16" max="16" width="13.42578125" customWidth="1"/>
    <col min="17" max="17" width="14.140625" customWidth="1"/>
    <col min="18" max="18" width="15" customWidth="1"/>
  </cols>
  <sheetData>
    <row r="1" spans="1:13" ht="18" customHeight="1" x14ac:dyDescent="0.25">
      <c r="A1" s="52" t="s">
        <v>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5.75" x14ac:dyDescent="0.25">
      <c r="A2" s="53" t="s">
        <v>20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15.75" x14ac:dyDescent="0.25">
      <c r="A3" s="1"/>
      <c r="B3" s="1"/>
      <c r="C3" s="1"/>
      <c r="D3" s="1"/>
      <c r="E3" s="1"/>
      <c r="F3" s="3"/>
      <c r="G3" s="4"/>
      <c r="H3" s="1"/>
      <c r="I3" s="1"/>
      <c r="J3" s="1"/>
      <c r="K3" s="1"/>
      <c r="L3" s="7"/>
      <c r="M3" s="1"/>
    </row>
    <row r="4" spans="1:13" ht="19.5" customHeight="1" x14ac:dyDescent="0.25">
      <c r="A4" s="64" t="s">
        <v>7</v>
      </c>
      <c r="B4" s="65"/>
      <c r="C4" s="65" t="s">
        <v>113</v>
      </c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13" ht="114" customHeight="1" x14ac:dyDescent="0.25">
      <c r="A5" s="65" t="s">
        <v>15</v>
      </c>
      <c r="B5" s="65"/>
      <c r="C5" s="40" t="s">
        <v>123</v>
      </c>
      <c r="D5" s="41"/>
      <c r="E5" s="41"/>
      <c r="F5" s="41"/>
      <c r="G5" s="41"/>
      <c r="H5" s="41"/>
      <c r="I5" s="41"/>
      <c r="J5" s="41"/>
      <c r="K5" s="41"/>
      <c r="L5" s="41"/>
      <c r="M5" s="42"/>
    </row>
    <row r="6" spans="1:13" ht="68.25" customHeight="1" x14ac:dyDescent="0.25">
      <c r="A6" s="44" t="s">
        <v>16</v>
      </c>
      <c r="B6" s="44"/>
      <c r="C6" s="43" t="s">
        <v>14</v>
      </c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ht="95.25" customHeight="1" x14ac:dyDescent="0.25">
      <c r="A7" s="44"/>
      <c r="B7" s="44"/>
      <c r="C7" s="48" t="s">
        <v>13</v>
      </c>
      <c r="D7" s="49"/>
      <c r="E7" s="49"/>
      <c r="F7" s="49"/>
      <c r="G7" s="49"/>
      <c r="H7" s="49"/>
      <c r="I7" s="49"/>
      <c r="J7" s="49"/>
      <c r="K7" s="49"/>
      <c r="L7" s="49"/>
      <c r="M7" s="50"/>
    </row>
    <row r="8" spans="1:13" ht="50.25" customHeight="1" x14ac:dyDescent="0.25">
      <c r="A8" s="44"/>
      <c r="B8" s="44"/>
      <c r="C8" s="45" t="s">
        <v>17</v>
      </c>
      <c r="D8" s="46"/>
      <c r="E8" s="46"/>
      <c r="F8" s="46"/>
      <c r="G8" s="46"/>
      <c r="H8" s="46"/>
      <c r="I8" s="46"/>
      <c r="J8" s="46"/>
      <c r="K8" s="46"/>
      <c r="L8" s="46"/>
      <c r="M8" s="47"/>
    </row>
    <row r="9" spans="1:13" ht="109.5" customHeight="1" x14ac:dyDescent="0.25">
      <c r="A9" s="44"/>
      <c r="B9" s="44"/>
      <c r="C9" s="67" t="s">
        <v>12</v>
      </c>
      <c r="D9" s="67"/>
      <c r="E9" s="67"/>
      <c r="F9" s="67"/>
      <c r="G9" s="67"/>
      <c r="H9" s="67"/>
      <c r="I9" s="67"/>
      <c r="J9" s="67"/>
      <c r="K9" s="67"/>
      <c r="L9" s="67"/>
      <c r="M9" s="67"/>
    </row>
    <row r="10" spans="1:13" ht="49.5" customHeight="1" x14ac:dyDescent="0.25">
      <c r="A10" s="55" t="s">
        <v>0</v>
      </c>
      <c r="B10" s="57" t="s">
        <v>10</v>
      </c>
      <c r="C10" s="55" t="s">
        <v>1</v>
      </c>
      <c r="D10" s="55" t="s">
        <v>22</v>
      </c>
      <c r="E10" s="54" t="s">
        <v>31</v>
      </c>
      <c r="F10" s="54"/>
      <c r="G10" s="54"/>
      <c r="H10" s="59" t="s">
        <v>4</v>
      </c>
      <c r="I10" s="60"/>
      <c r="J10" s="61"/>
      <c r="K10" s="62" t="s">
        <v>5</v>
      </c>
      <c r="L10" s="62" t="s">
        <v>21</v>
      </c>
      <c r="M10" s="62" t="s">
        <v>11</v>
      </c>
    </row>
    <row r="11" spans="1:13" ht="90" customHeight="1" x14ac:dyDescent="0.25">
      <c r="A11" s="56"/>
      <c r="B11" s="58"/>
      <c r="C11" s="56"/>
      <c r="D11" s="56"/>
      <c r="E11" s="20" t="s">
        <v>115</v>
      </c>
      <c r="F11" s="20" t="s">
        <v>116</v>
      </c>
      <c r="G11" s="20" t="s">
        <v>117</v>
      </c>
      <c r="H11" s="21" t="s">
        <v>9</v>
      </c>
      <c r="I11" s="21" t="s">
        <v>2</v>
      </c>
      <c r="J11" s="21" t="s">
        <v>8</v>
      </c>
      <c r="K11" s="63"/>
      <c r="L11" s="63"/>
      <c r="M11" s="63"/>
    </row>
    <row r="12" spans="1:13" ht="27" customHeight="1" x14ac:dyDescent="0.25">
      <c r="A12" s="28">
        <v>1</v>
      </c>
      <c r="B12" s="30" t="s">
        <v>32</v>
      </c>
      <c r="C12" s="29" t="s">
        <v>34</v>
      </c>
      <c r="D12" s="22">
        <v>70</v>
      </c>
      <c r="E12" s="23">
        <v>180</v>
      </c>
      <c r="F12" s="23">
        <v>186</v>
      </c>
      <c r="G12" s="24">
        <v>209.18</v>
      </c>
      <c r="H12" s="25">
        <f>AVERAGE(E12:G12)</f>
        <v>191.72666666666669</v>
      </c>
      <c r="I12" s="26">
        <f>STDEV(E12:G12)</f>
        <v>15.409871295157966</v>
      </c>
      <c r="J12" s="26">
        <f>I12/H12*100</f>
        <v>8.0374167887398542</v>
      </c>
      <c r="K12" s="27">
        <f>H12</f>
        <v>191.72666666666669</v>
      </c>
      <c r="L12" s="27">
        <f>ROUNDDOWN(K12,0)</f>
        <v>191</v>
      </c>
      <c r="M12" s="27">
        <f>D12*L12</f>
        <v>13370</v>
      </c>
    </row>
    <row r="13" spans="1:13" ht="25.5" customHeight="1" x14ac:dyDescent="0.25">
      <c r="A13" s="28">
        <v>2</v>
      </c>
      <c r="B13" s="30" t="s">
        <v>33</v>
      </c>
      <c r="C13" s="29" t="s">
        <v>34</v>
      </c>
      <c r="D13" s="22">
        <v>80</v>
      </c>
      <c r="E13" s="23">
        <v>180</v>
      </c>
      <c r="F13" s="23">
        <v>130.03</v>
      </c>
      <c r="G13" s="24">
        <v>104.59</v>
      </c>
      <c r="H13" s="25">
        <f t="shared" ref="H13:H75" si="0">AVERAGE(E13:G13)</f>
        <v>138.20666666666668</v>
      </c>
      <c r="I13" s="26">
        <f t="shared" ref="I13:I75" si="1">STDEV(E13:G13)</f>
        <v>38.364181645557565</v>
      </c>
      <c r="J13" s="26">
        <f t="shared" ref="J13:J75" si="2">I13/H13*100</f>
        <v>27.758560835626039</v>
      </c>
      <c r="K13" s="27">
        <f t="shared" ref="K13:K75" si="3">H13</f>
        <v>138.20666666666668</v>
      </c>
      <c r="L13" s="27">
        <f t="shared" ref="L13:L75" si="4">ROUNDDOWN(K13,0)</f>
        <v>138</v>
      </c>
      <c r="M13" s="27">
        <f t="shared" ref="M13:M75" si="5">D13*L13</f>
        <v>11040</v>
      </c>
    </row>
    <row r="14" spans="1:13" ht="23.25" customHeight="1" x14ac:dyDescent="0.25">
      <c r="A14" s="28">
        <v>3</v>
      </c>
      <c r="B14" s="30" t="s">
        <v>118</v>
      </c>
      <c r="C14" s="29" t="s">
        <v>34</v>
      </c>
      <c r="D14" s="22">
        <v>10</v>
      </c>
      <c r="E14" s="23">
        <v>210</v>
      </c>
      <c r="F14" s="23">
        <v>216.78</v>
      </c>
      <c r="G14" s="24">
        <v>174.37</v>
      </c>
      <c r="H14" s="25">
        <f t="shared" si="0"/>
        <v>200.38333333333333</v>
      </c>
      <c r="I14" s="26">
        <f t="shared" si="1"/>
        <v>22.781839990073962</v>
      </c>
      <c r="J14" s="26">
        <f t="shared" si="2"/>
        <v>11.369129164139048</v>
      </c>
      <c r="K14" s="27">
        <f t="shared" si="3"/>
        <v>200.38333333333333</v>
      </c>
      <c r="L14" s="27">
        <f t="shared" si="4"/>
        <v>200</v>
      </c>
      <c r="M14" s="27">
        <f t="shared" si="5"/>
        <v>2000</v>
      </c>
    </row>
    <row r="15" spans="1:13" ht="23.25" customHeight="1" x14ac:dyDescent="0.25">
      <c r="A15" s="33">
        <v>4</v>
      </c>
      <c r="B15" s="34" t="s">
        <v>112</v>
      </c>
      <c r="C15" s="29" t="s">
        <v>34</v>
      </c>
      <c r="D15" s="22">
        <v>10</v>
      </c>
      <c r="E15" s="23">
        <v>430</v>
      </c>
      <c r="F15" s="23">
        <v>300.3</v>
      </c>
      <c r="G15" s="24">
        <v>569.75</v>
      </c>
      <c r="H15" s="25">
        <f t="shared" si="0"/>
        <v>433.34999999999997</v>
      </c>
      <c r="I15" s="26">
        <f t="shared" si="1"/>
        <v>134.75623362204826</v>
      </c>
      <c r="J15" s="26">
        <f t="shared" si="2"/>
        <v>31.096396359074252</v>
      </c>
      <c r="K15" s="27">
        <f t="shared" si="3"/>
        <v>433.34999999999997</v>
      </c>
      <c r="L15" s="27">
        <f t="shared" si="4"/>
        <v>433</v>
      </c>
      <c r="M15" s="27">
        <f t="shared" si="5"/>
        <v>4330</v>
      </c>
    </row>
    <row r="16" spans="1:13" ht="23.25" customHeight="1" x14ac:dyDescent="0.25">
      <c r="A16" s="28">
        <v>5</v>
      </c>
      <c r="B16" s="30" t="s">
        <v>35</v>
      </c>
      <c r="C16" s="29" t="s">
        <v>34</v>
      </c>
      <c r="D16" s="22">
        <v>10</v>
      </c>
      <c r="E16" s="32">
        <v>449.5</v>
      </c>
      <c r="F16" s="23">
        <v>592.9</v>
      </c>
      <c r="G16" s="31">
        <v>369</v>
      </c>
      <c r="H16" s="25">
        <f t="shared" si="0"/>
        <v>470.4666666666667</v>
      </c>
      <c r="I16" s="26">
        <f t="shared" si="1"/>
        <v>113.41297691769333</v>
      </c>
      <c r="J16" s="26">
        <f t="shared" si="2"/>
        <v>24.106485103661608</v>
      </c>
      <c r="K16" s="27">
        <f t="shared" si="3"/>
        <v>470.4666666666667</v>
      </c>
      <c r="L16" s="27">
        <f t="shared" si="4"/>
        <v>470</v>
      </c>
      <c r="M16" s="27">
        <f t="shared" si="5"/>
        <v>4700</v>
      </c>
    </row>
    <row r="17" spans="1:13" ht="23.25" customHeight="1" x14ac:dyDescent="0.25">
      <c r="A17" s="28">
        <v>6</v>
      </c>
      <c r="B17" s="30" t="s">
        <v>36</v>
      </c>
      <c r="C17" s="29" t="s">
        <v>34</v>
      </c>
      <c r="D17" s="22">
        <v>10</v>
      </c>
      <c r="E17" s="23">
        <v>210</v>
      </c>
      <c r="F17" s="23">
        <v>332.8</v>
      </c>
      <c r="G17" s="24">
        <v>262.61</v>
      </c>
      <c r="H17" s="25">
        <f t="shared" si="0"/>
        <v>268.46999999999997</v>
      </c>
      <c r="I17" s="26">
        <f t="shared" si="1"/>
        <v>61.609371852016245</v>
      </c>
      <c r="J17" s="26">
        <f t="shared" si="2"/>
        <v>22.948326387311898</v>
      </c>
      <c r="K17" s="27">
        <f t="shared" si="3"/>
        <v>268.46999999999997</v>
      </c>
      <c r="L17" s="27">
        <f t="shared" si="4"/>
        <v>268</v>
      </c>
      <c r="M17" s="27">
        <f t="shared" si="5"/>
        <v>2680</v>
      </c>
    </row>
    <row r="18" spans="1:13" ht="23.25" customHeight="1" x14ac:dyDescent="0.25">
      <c r="A18" s="28">
        <v>7</v>
      </c>
      <c r="B18" s="30" t="s">
        <v>37</v>
      </c>
      <c r="C18" s="29" t="s">
        <v>34</v>
      </c>
      <c r="D18" s="22">
        <v>48</v>
      </c>
      <c r="E18" s="23">
        <v>90</v>
      </c>
      <c r="F18" s="23">
        <v>50.03</v>
      </c>
      <c r="G18" s="24">
        <v>64.22</v>
      </c>
      <c r="H18" s="25">
        <f t="shared" si="0"/>
        <v>68.083333333333329</v>
      </c>
      <c r="I18" s="26">
        <f t="shared" si="1"/>
        <v>20.263124964657656</v>
      </c>
      <c r="J18" s="26">
        <f t="shared" si="2"/>
        <v>29.762239850170367</v>
      </c>
      <c r="K18" s="27">
        <f t="shared" si="3"/>
        <v>68.083333333333329</v>
      </c>
      <c r="L18" s="27">
        <f t="shared" si="4"/>
        <v>68</v>
      </c>
      <c r="M18" s="27">
        <f t="shared" si="5"/>
        <v>3264</v>
      </c>
    </row>
    <row r="19" spans="1:13" ht="23.25" customHeight="1" x14ac:dyDescent="0.25">
      <c r="A19" s="28">
        <v>8</v>
      </c>
      <c r="B19" s="30" t="s">
        <v>38</v>
      </c>
      <c r="C19" s="29" t="s">
        <v>34</v>
      </c>
      <c r="D19" s="22">
        <v>5</v>
      </c>
      <c r="E19" s="23">
        <v>95</v>
      </c>
      <c r="F19" s="23">
        <v>73</v>
      </c>
      <c r="G19" s="24">
        <v>59.63</v>
      </c>
      <c r="H19" s="25">
        <f t="shared" si="0"/>
        <v>75.876666666666665</v>
      </c>
      <c r="I19" s="26">
        <f t="shared" si="1"/>
        <v>17.859608991613822</v>
      </c>
      <c r="J19" s="26">
        <f t="shared" si="2"/>
        <v>23.537682631833004</v>
      </c>
      <c r="K19" s="27">
        <f t="shared" si="3"/>
        <v>75.876666666666665</v>
      </c>
      <c r="L19" s="27">
        <f t="shared" si="4"/>
        <v>75</v>
      </c>
      <c r="M19" s="27">
        <f t="shared" si="5"/>
        <v>375</v>
      </c>
    </row>
    <row r="20" spans="1:13" ht="23.25" customHeight="1" x14ac:dyDescent="0.25">
      <c r="A20" s="28">
        <v>9</v>
      </c>
      <c r="B20" s="30" t="s">
        <v>39</v>
      </c>
      <c r="C20" s="29" t="s">
        <v>34</v>
      </c>
      <c r="D20" s="22">
        <v>5</v>
      </c>
      <c r="E20" s="23">
        <v>90</v>
      </c>
      <c r="F20" s="32">
        <v>99</v>
      </c>
      <c r="G20" s="24">
        <v>62.28</v>
      </c>
      <c r="H20" s="25">
        <f t="shared" si="0"/>
        <v>83.76</v>
      </c>
      <c r="I20" s="26">
        <f t="shared" si="1"/>
        <v>19.138777390418628</v>
      </c>
      <c r="J20" s="26">
        <f t="shared" si="2"/>
        <v>22.849543207281073</v>
      </c>
      <c r="K20" s="27">
        <f t="shared" si="3"/>
        <v>83.76</v>
      </c>
      <c r="L20" s="27">
        <f t="shared" si="4"/>
        <v>83</v>
      </c>
      <c r="M20" s="27">
        <f t="shared" si="5"/>
        <v>415</v>
      </c>
    </row>
    <row r="21" spans="1:13" ht="23.25" customHeight="1" x14ac:dyDescent="0.25">
      <c r="A21" s="33">
        <v>10</v>
      </c>
      <c r="B21" s="30" t="s">
        <v>40</v>
      </c>
      <c r="C21" s="29" t="s">
        <v>34</v>
      </c>
      <c r="D21" s="22">
        <v>5</v>
      </c>
      <c r="E21" s="23">
        <v>90</v>
      </c>
      <c r="F21" s="23">
        <v>55.86</v>
      </c>
      <c r="G21" s="31">
        <v>104.8</v>
      </c>
      <c r="H21" s="25">
        <f t="shared" si="0"/>
        <v>83.553333333333342</v>
      </c>
      <c r="I21" s="26">
        <f t="shared" si="1"/>
        <v>25.098815377091622</v>
      </c>
      <c r="J21" s="26">
        <f t="shared" si="2"/>
        <v>30.039274767124734</v>
      </c>
      <c r="K21" s="27">
        <f t="shared" si="3"/>
        <v>83.553333333333342</v>
      </c>
      <c r="L21" s="27">
        <f t="shared" si="4"/>
        <v>83</v>
      </c>
      <c r="M21" s="27">
        <f t="shared" si="5"/>
        <v>415</v>
      </c>
    </row>
    <row r="22" spans="1:13" ht="23.25" customHeight="1" x14ac:dyDescent="0.25">
      <c r="A22" s="28">
        <v>11</v>
      </c>
      <c r="B22" s="30" t="s">
        <v>41</v>
      </c>
      <c r="C22" s="29" t="s">
        <v>34</v>
      </c>
      <c r="D22" s="22">
        <v>5</v>
      </c>
      <c r="E22" s="23">
        <v>95</v>
      </c>
      <c r="F22" s="23">
        <v>89.1</v>
      </c>
      <c r="G22" s="24">
        <v>50.9</v>
      </c>
      <c r="H22" s="25">
        <f t="shared" si="0"/>
        <v>78.333333333333329</v>
      </c>
      <c r="I22" s="26">
        <f t="shared" si="1"/>
        <v>23.940412137917203</v>
      </c>
      <c r="J22" s="26">
        <f t="shared" si="2"/>
        <v>30.562228261170898</v>
      </c>
      <c r="K22" s="27">
        <f t="shared" si="3"/>
        <v>78.333333333333329</v>
      </c>
      <c r="L22" s="27">
        <f t="shared" si="4"/>
        <v>78</v>
      </c>
      <c r="M22" s="27">
        <f t="shared" si="5"/>
        <v>390</v>
      </c>
    </row>
    <row r="23" spans="1:13" ht="23.25" customHeight="1" x14ac:dyDescent="0.25">
      <c r="A23" s="28">
        <v>12</v>
      </c>
      <c r="B23" s="30" t="s">
        <v>42</v>
      </c>
      <c r="C23" s="29" t="s">
        <v>43</v>
      </c>
      <c r="D23" s="22">
        <v>70</v>
      </c>
      <c r="E23" s="23">
        <v>120</v>
      </c>
      <c r="F23" s="23">
        <v>133.62</v>
      </c>
      <c r="G23" s="24">
        <v>108.51</v>
      </c>
      <c r="H23" s="25">
        <f t="shared" si="0"/>
        <v>120.71</v>
      </c>
      <c r="I23" s="26">
        <f t="shared" si="1"/>
        <v>12.57004773260627</v>
      </c>
      <c r="J23" s="26">
        <f t="shared" si="2"/>
        <v>10.413427000750783</v>
      </c>
      <c r="K23" s="27">
        <f t="shared" si="3"/>
        <v>120.71</v>
      </c>
      <c r="L23" s="27">
        <f t="shared" si="4"/>
        <v>120</v>
      </c>
      <c r="M23" s="27">
        <f t="shared" si="5"/>
        <v>8400</v>
      </c>
    </row>
    <row r="24" spans="1:13" ht="23.25" customHeight="1" x14ac:dyDescent="0.25">
      <c r="A24" s="28">
        <v>13</v>
      </c>
      <c r="B24" s="30" t="s">
        <v>44</v>
      </c>
      <c r="C24" s="29" t="s">
        <v>43</v>
      </c>
      <c r="D24" s="22">
        <v>10</v>
      </c>
      <c r="E24" s="23">
        <v>160</v>
      </c>
      <c r="F24" s="23">
        <v>133.94999999999999</v>
      </c>
      <c r="G24" s="24">
        <v>117.43</v>
      </c>
      <c r="H24" s="25">
        <f t="shared" si="0"/>
        <v>137.12666666666667</v>
      </c>
      <c r="I24" s="26">
        <f t="shared" si="1"/>
        <v>21.462051004816196</v>
      </c>
      <c r="J24" s="26">
        <f t="shared" si="2"/>
        <v>15.651259909195533</v>
      </c>
      <c r="K24" s="27">
        <f t="shared" si="3"/>
        <v>137.12666666666667</v>
      </c>
      <c r="L24" s="27">
        <f t="shared" si="4"/>
        <v>137</v>
      </c>
      <c r="M24" s="27">
        <f t="shared" si="5"/>
        <v>1370</v>
      </c>
    </row>
    <row r="25" spans="1:13" ht="23.25" customHeight="1" x14ac:dyDescent="0.25">
      <c r="A25" s="28">
        <v>14</v>
      </c>
      <c r="B25" s="30" t="s">
        <v>45</v>
      </c>
      <c r="C25" s="29" t="s">
        <v>34</v>
      </c>
      <c r="D25" s="22">
        <v>15</v>
      </c>
      <c r="E25" s="23">
        <v>380</v>
      </c>
      <c r="F25" s="23">
        <v>374</v>
      </c>
      <c r="G25" s="24">
        <v>323.14</v>
      </c>
      <c r="H25" s="25">
        <f t="shared" si="0"/>
        <v>359.04666666666662</v>
      </c>
      <c r="I25" s="26">
        <f t="shared" si="1"/>
        <v>31.240463078087267</v>
      </c>
      <c r="J25" s="26">
        <f t="shared" si="2"/>
        <v>8.7009478094084152</v>
      </c>
      <c r="K25" s="27">
        <f t="shared" si="3"/>
        <v>359.04666666666662</v>
      </c>
      <c r="L25" s="27">
        <f t="shared" si="4"/>
        <v>359</v>
      </c>
      <c r="M25" s="27">
        <f t="shared" si="5"/>
        <v>5385</v>
      </c>
    </row>
    <row r="26" spans="1:13" ht="23.25" customHeight="1" x14ac:dyDescent="0.25">
      <c r="A26" s="28">
        <v>15</v>
      </c>
      <c r="B26" s="30" t="s">
        <v>46</v>
      </c>
      <c r="C26" s="29" t="s">
        <v>34</v>
      </c>
      <c r="D26" s="22">
        <v>15</v>
      </c>
      <c r="E26" s="23">
        <v>750</v>
      </c>
      <c r="F26" s="23">
        <v>754.33</v>
      </c>
      <c r="G26" s="24">
        <v>569.84</v>
      </c>
      <c r="H26" s="25">
        <f t="shared" si="0"/>
        <v>691.39</v>
      </c>
      <c r="I26" s="26">
        <f t="shared" si="1"/>
        <v>105.28764932317507</v>
      </c>
      <c r="J26" s="26">
        <f t="shared" si="2"/>
        <v>15.228402106361832</v>
      </c>
      <c r="K26" s="27">
        <f t="shared" si="3"/>
        <v>691.39</v>
      </c>
      <c r="L26" s="27">
        <f t="shared" si="4"/>
        <v>691</v>
      </c>
      <c r="M26" s="27">
        <f t="shared" si="5"/>
        <v>10365</v>
      </c>
    </row>
    <row r="27" spans="1:13" ht="23.25" customHeight="1" x14ac:dyDescent="0.25">
      <c r="A27" s="33">
        <v>16</v>
      </c>
      <c r="B27" s="30" t="s">
        <v>47</v>
      </c>
      <c r="C27" s="29" t="s">
        <v>34</v>
      </c>
      <c r="D27" s="22">
        <v>5</v>
      </c>
      <c r="E27" s="23">
        <v>680</v>
      </c>
      <c r="F27" s="32">
        <v>481</v>
      </c>
      <c r="G27" s="24">
        <v>651.26</v>
      </c>
      <c r="H27" s="25">
        <f t="shared" si="0"/>
        <v>604.0866666666667</v>
      </c>
      <c r="I27" s="26">
        <f t="shared" si="1"/>
        <v>107.56041341187456</v>
      </c>
      <c r="J27" s="26">
        <f t="shared" si="2"/>
        <v>17.805460598127404</v>
      </c>
      <c r="K27" s="27">
        <f t="shared" si="3"/>
        <v>604.0866666666667</v>
      </c>
      <c r="L27" s="27">
        <f t="shared" si="4"/>
        <v>604</v>
      </c>
      <c r="M27" s="27">
        <f t="shared" si="5"/>
        <v>3020</v>
      </c>
    </row>
    <row r="28" spans="1:13" ht="37.5" customHeight="1" x14ac:dyDescent="0.25">
      <c r="A28" s="28">
        <v>17</v>
      </c>
      <c r="B28" s="30" t="s">
        <v>48</v>
      </c>
      <c r="C28" s="29" t="s">
        <v>34</v>
      </c>
      <c r="D28" s="22">
        <v>10</v>
      </c>
      <c r="E28" s="23">
        <v>720</v>
      </c>
      <c r="F28" s="23">
        <v>540.1</v>
      </c>
      <c r="G28" s="24">
        <v>608.44000000000005</v>
      </c>
      <c r="H28" s="25">
        <f t="shared" si="0"/>
        <v>622.84666666666669</v>
      </c>
      <c r="I28" s="26">
        <f t="shared" si="1"/>
        <v>90.811158638866431</v>
      </c>
      <c r="J28" s="26">
        <f t="shared" si="2"/>
        <v>14.580018405632167</v>
      </c>
      <c r="K28" s="27">
        <f t="shared" si="3"/>
        <v>622.84666666666669</v>
      </c>
      <c r="L28" s="27">
        <f t="shared" si="4"/>
        <v>622</v>
      </c>
      <c r="M28" s="27">
        <f t="shared" si="5"/>
        <v>6220</v>
      </c>
    </row>
    <row r="29" spans="1:13" ht="30" customHeight="1" x14ac:dyDescent="0.25">
      <c r="A29" s="28">
        <v>18</v>
      </c>
      <c r="B29" s="30" t="s">
        <v>49</v>
      </c>
      <c r="C29" s="29" t="s">
        <v>34</v>
      </c>
      <c r="D29" s="22">
        <v>15</v>
      </c>
      <c r="E29" s="23">
        <v>730</v>
      </c>
      <c r="F29" s="23">
        <v>400.4</v>
      </c>
      <c r="G29" s="31">
        <v>648</v>
      </c>
      <c r="H29" s="25">
        <f t="shared" si="0"/>
        <v>592.80000000000007</v>
      </c>
      <c r="I29" s="26">
        <f t="shared" si="1"/>
        <v>171.59347306934444</v>
      </c>
      <c r="J29" s="26">
        <f t="shared" si="2"/>
        <v>28.94626738686647</v>
      </c>
      <c r="K29" s="27">
        <f t="shared" si="3"/>
        <v>592.80000000000007</v>
      </c>
      <c r="L29" s="27">
        <f t="shared" si="4"/>
        <v>592</v>
      </c>
      <c r="M29" s="27">
        <f t="shared" si="5"/>
        <v>8880</v>
      </c>
    </row>
    <row r="30" spans="1:13" ht="23.25" customHeight="1" x14ac:dyDescent="0.25">
      <c r="A30" s="28">
        <v>19</v>
      </c>
      <c r="B30" s="30" t="s">
        <v>50</v>
      </c>
      <c r="C30" s="29" t="s">
        <v>34</v>
      </c>
      <c r="D30" s="22">
        <v>15</v>
      </c>
      <c r="E30" s="23">
        <v>280</v>
      </c>
      <c r="F30" s="23">
        <v>236.5</v>
      </c>
      <c r="G30" s="24">
        <v>214.65</v>
      </c>
      <c r="H30" s="25">
        <f t="shared" si="0"/>
        <v>243.71666666666667</v>
      </c>
      <c r="I30" s="26">
        <f t="shared" si="1"/>
        <v>33.267338837564623</v>
      </c>
      <c r="J30" s="26">
        <f t="shared" si="2"/>
        <v>13.650005677726028</v>
      </c>
      <c r="K30" s="27">
        <f t="shared" si="3"/>
        <v>243.71666666666667</v>
      </c>
      <c r="L30" s="27">
        <f t="shared" si="4"/>
        <v>243</v>
      </c>
      <c r="M30" s="27">
        <f t="shared" si="5"/>
        <v>3645</v>
      </c>
    </row>
    <row r="31" spans="1:13" ht="23.25" customHeight="1" x14ac:dyDescent="0.25">
      <c r="A31" s="28">
        <v>20</v>
      </c>
      <c r="B31" s="30" t="s">
        <v>51</v>
      </c>
      <c r="C31" s="29" t="s">
        <v>34</v>
      </c>
      <c r="D31" s="22">
        <v>15</v>
      </c>
      <c r="E31" s="23">
        <v>270</v>
      </c>
      <c r="F31" s="23">
        <v>223.3</v>
      </c>
      <c r="G31" s="24">
        <v>212</v>
      </c>
      <c r="H31" s="25">
        <f t="shared" si="0"/>
        <v>235.1</v>
      </c>
      <c r="I31" s="26">
        <f t="shared" si="1"/>
        <v>30.747845452974783</v>
      </c>
      <c r="J31" s="26">
        <f t="shared" si="2"/>
        <v>13.078624182464814</v>
      </c>
      <c r="K31" s="27">
        <f t="shared" si="3"/>
        <v>235.1</v>
      </c>
      <c r="L31" s="27">
        <f t="shared" si="4"/>
        <v>235</v>
      </c>
      <c r="M31" s="27">
        <f t="shared" si="5"/>
        <v>3525</v>
      </c>
    </row>
    <row r="32" spans="1:13" ht="23.25" customHeight="1" x14ac:dyDescent="0.25">
      <c r="A32" s="28">
        <v>21</v>
      </c>
      <c r="B32" s="30" t="s">
        <v>52</v>
      </c>
      <c r="C32" s="29" t="s">
        <v>34</v>
      </c>
      <c r="D32" s="22">
        <v>10</v>
      </c>
      <c r="E32" s="23">
        <v>360</v>
      </c>
      <c r="F32" s="23">
        <v>514.79999999999995</v>
      </c>
      <c r="G32" s="24">
        <v>425.19</v>
      </c>
      <c r="H32" s="25">
        <f t="shared" si="0"/>
        <v>433.33</v>
      </c>
      <c r="I32" s="26">
        <f t="shared" si="1"/>
        <v>77.720362196788201</v>
      </c>
      <c r="J32" s="26">
        <f t="shared" si="2"/>
        <v>17.93560616546009</v>
      </c>
      <c r="K32" s="27">
        <f t="shared" si="3"/>
        <v>433.33</v>
      </c>
      <c r="L32" s="27">
        <f t="shared" si="4"/>
        <v>433</v>
      </c>
      <c r="M32" s="27">
        <f t="shared" si="5"/>
        <v>4330</v>
      </c>
    </row>
    <row r="33" spans="1:13" ht="23.25" customHeight="1" x14ac:dyDescent="0.25">
      <c r="A33" s="33">
        <v>22</v>
      </c>
      <c r="B33" s="30" t="s">
        <v>53</v>
      </c>
      <c r="C33" s="29" t="s">
        <v>34</v>
      </c>
      <c r="D33" s="22">
        <v>10</v>
      </c>
      <c r="E33" s="23">
        <v>550</v>
      </c>
      <c r="F33" s="23">
        <v>381.7</v>
      </c>
      <c r="G33" s="24">
        <v>503.5</v>
      </c>
      <c r="H33" s="25">
        <f t="shared" si="0"/>
        <v>478.40000000000003</v>
      </c>
      <c r="I33" s="26">
        <f t="shared" si="1"/>
        <v>86.912197072677785</v>
      </c>
      <c r="J33" s="26">
        <f t="shared" si="2"/>
        <v>18.16726527438917</v>
      </c>
      <c r="K33" s="27">
        <f t="shared" si="3"/>
        <v>478.40000000000003</v>
      </c>
      <c r="L33" s="27">
        <f t="shared" si="4"/>
        <v>478</v>
      </c>
      <c r="M33" s="27">
        <f t="shared" si="5"/>
        <v>4780</v>
      </c>
    </row>
    <row r="34" spans="1:13" ht="23.25" customHeight="1" x14ac:dyDescent="0.25">
      <c r="A34" s="28">
        <v>23</v>
      </c>
      <c r="B34" s="30" t="s">
        <v>54</v>
      </c>
      <c r="C34" s="29" t="s">
        <v>30</v>
      </c>
      <c r="D34" s="22">
        <v>500</v>
      </c>
      <c r="E34" s="23">
        <v>16</v>
      </c>
      <c r="F34" s="23">
        <v>13.2</v>
      </c>
      <c r="G34" s="24">
        <v>11.88</v>
      </c>
      <c r="H34" s="25">
        <f t="shared" si="0"/>
        <v>13.693333333333333</v>
      </c>
      <c r="I34" s="26">
        <f t="shared" si="1"/>
        <v>2.1038377630733276</v>
      </c>
      <c r="J34" s="26">
        <f t="shared" si="2"/>
        <v>15.363956400243387</v>
      </c>
      <c r="K34" s="27">
        <f t="shared" si="3"/>
        <v>13.693333333333333</v>
      </c>
      <c r="L34" s="27">
        <f t="shared" si="4"/>
        <v>13</v>
      </c>
      <c r="M34" s="27">
        <f t="shared" si="5"/>
        <v>6500</v>
      </c>
    </row>
    <row r="35" spans="1:13" ht="23.25" customHeight="1" x14ac:dyDescent="0.25">
      <c r="A35" s="28">
        <v>24</v>
      </c>
      <c r="B35" s="30" t="s">
        <v>55</v>
      </c>
      <c r="C35" s="29" t="s">
        <v>34</v>
      </c>
      <c r="D35" s="22">
        <v>250</v>
      </c>
      <c r="E35" s="23">
        <v>80</v>
      </c>
      <c r="F35" s="23">
        <v>48</v>
      </c>
      <c r="G35" s="24">
        <v>53</v>
      </c>
      <c r="H35" s="25">
        <f t="shared" si="0"/>
        <v>60.333333333333336</v>
      </c>
      <c r="I35" s="26">
        <f t="shared" si="1"/>
        <v>17.214335111567134</v>
      </c>
      <c r="J35" s="26">
        <f t="shared" si="2"/>
        <v>28.532047146243865</v>
      </c>
      <c r="K35" s="27">
        <f t="shared" si="3"/>
        <v>60.333333333333336</v>
      </c>
      <c r="L35" s="27">
        <f t="shared" si="4"/>
        <v>60</v>
      </c>
      <c r="M35" s="27">
        <f t="shared" si="5"/>
        <v>15000</v>
      </c>
    </row>
    <row r="36" spans="1:13" ht="23.25" customHeight="1" x14ac:dyDescent="0.25">
      <c r="A36" s="28">
        <v>25</v>
      </c>
      <c r="B36" s="30" t="s">
        <v>56</v>
      </c>
      <c r="C36" s="29" t="s">
        <v>34</v>
      </c>
      <c r="D36" s="22">
        <v>50</v>
      </c>
      <c r="E36" s="23">
        <v>80</v>
      </c>
      <c r="F36" s="23">
        <v>44</v>
      </c>
      <c r="G36" s="24">
        <v>55.65</v>
      </c>
      <c r="H36" s="25">
        <f t="shared" si="0"/>
        <v>59.883333333333333</v>
      </c>
      <c r="I36" s="26">
        <f t="shared" si="1"/>
        <v>18.369562687590935</v>
      </c>
      <c r="J36" s="26">
        <f t="shared" si="2"/>
        <v>30.675584783063069</v>
      </c>
      <c r="K36" s="27">
        <f t="shared" si="3"/>
        <v>59.883333333333333</v>
      </c>
      <c r="L36" s="27">
        <f t="shared" si="4"/>
        <v>59</v>
      </c>
      <c r="M36" s="27">
        <f t="shared" si="5"/>
        <v>2950</v>
      </c>
    </row>
    <row r="37" spans="1:13" ht="23.25" customHeight="1" x14ac:dyDescent="0.25">
      <c r="A37" s="28">
        <v>26</v>
      </c>
      <c r="B37" s="30" t="s">
        <v>57</v>
      </c>
      <c r="C37" s="29" t="s">
        <v>34</v>
      </c>
      <c r="D37" s="22">
        <v>40</v>
      </c>
      <c r="E37" s="23">
        <v>80</v>
      </c>
      <c r="F37" s="23">
        <v>46.2</v>
      </c>
      <c r="G37" s="24">
        <v>51.68</v>
      </c>
      <c r="H37" s="25">
        <f t="shared" si="0"/>
        <v>59.293333333333329</v>
      </c>
      <c r="I37" s="26">
        <f t="shared" si="1"/>
        <v>18.140621084553125</v>
      </c>
      <c r="J37" s="26">
        <f t="shared" si="2"/>
        <v>30.594706124162009</v>
      </c>
      <c r="K37" s="27">
        <f t="shared" si="3"/>
        <v>59.293333333333329</v>
      </c>
      <c r="L37" s="27">
        <f t="shared" si="4"/>
        <v>59</v>
      </c>
      <c r="M37" s="27">
        <f t="shared" si="5"/>
        <v>2360</v>
      </c>
    </row>
    <row r="38" spans="1:13" ht="23.25" customHeight="1" x14ac:dyDescent="0.25">
      <c r="A38" s="28">
        <v>27</v>
      </c>
      <c r="B38" s="30" t="s">
        <v>58</v>
      </c>
      <c r="C38" s="29" t="s">
        <v>34</v>
      </c>
      <c r="D38" s="22">
        <v>35</v>
      </c>
      <c r="E38" s="23">
        <v>80</v>
      </c>
      <c r="F38" s="23">
        <v>44</v>
      </c>
      <c r="G38" s="24">
        <v>53</v>
      </c>
      <c r="H38" s="25">
        <f t="shared" si="0"/>
        <v>59</v>
      </c>
      <c r="I38" s="26">
        <f t="shared" si="1"/>
        <v>18.734993995195193</v>
      </c>
      <c r="J38" s="26">
        <f t="shared" si="2"/>
        <v>31.754227110500327</v>
      </c>
      <c r="K38" s="27">
        <f t="shared" si="3"/>
        <v>59</v>
      </c>
      <c r="L38" s="27">
        <f t="shared" si="4"/>
        <v>59</v>
      </c>
      <c r="M38" s="27">
        <f t="shared" si="5"/>
        <v>2065</v>
      </c>
    </row>
    <row r="39" spans="1:13" ht="23.25" customHeight="1" x14ac:dyDescent="0.25">
      <c r="A39" s="33">
        <v>28</v>
      </c>
      <c r="B39" s="30" t="s">
        <v>59</v>
      </c>
      <c r="C39" s="29" t="s">
        <v>34</v>
      </c>
      <c r="D39" s="22">
        <v>40</v>
      </c>
      <c r="E39" s="23">
        <v>80</v>
      </c>
      <c r="F39" s="23">
        <v>49.5</v>
      </c>
      <c r="G39" s="24">
        <v>51.68</v>
      </c>
      <c r="H39" s="25">
        <f t="shared" si="0"/>
        <v>60.393333333333338</v>
      </c>
      <c r="I39" s="26">
        <f t="shared" si="1"/>
        <v>17.014820990340564</v>
      </c>
      <c r="J39" s="26">
        <f t="shared" si="2"/>
        <v>28.173343068231421</v>
      </c>
      <c r="K39" s="27">
        <f t="shared" si="3"/>
        <v>60.393333333333338</v>
      </c>
      <c r="L39" s="27">
        <f t="shared" si="4"/>
        <v>60</v>
      </c>
      <c r="M39" s="27">
        <f t="shared" si="5"/>
        <v>2400</v>
      </c>
    </row>
    <row r="40" spans="1:13" ht="23.25" customHeight="1" x14ac:dyDescent="0.25">
      <c r="A40" s="28">
        <v>29</v>
      </c>
      <c r="B40" s="30" t="s">
        <v>60</v>
      </c>
      <c r="C40" s="29" t="s">
        <v>34</v>
      </c>
      <c r="D40" s="22">
        <v>5</v>
      </c>
      <c r="E40" s="23">
        <v>320</v>
      </c>
      <c r="F40" s="23">
        <v>440</v>
      </c>
      <c r="G40" s="24">
        <v>397.5</v>
      </c>
      <c r="H40" s="25">
        <f t="shared" si="0"/>
        <v>385.83333333333331</v>
      </c>
      <c r="I40" s="26">
        <f t="shared" si="1"/>
        <v>60.844747787572786</v>
      </c>
      <c r="J40" s="26">
        <f t="shared" si="2"/>
        <v>15.769697050774806</v>
      </c>
      <c r="K40" s="27">
        <f t="shared" si="3"/>
        <v>385.83333333333331</v>
      </c>
      <c r="L40" s="27">
        <f t="shared" si="4"/>
        <v>385</v>
      </c>
      <c r="M40" s="27">
        <f t="shared" si="5"/>
        <v>1925</v>
      </c>
    </row>
    <row r="41" spans="1:13" ht="23.25" customHeight="1" x14ac:dyDescent="0.25">
      <c r="A41" s="28">
        <v>30</v>
      </c>
      <c r="B41" s="30" t="s">
        <v>61</v>
      </c>
      <c r="C41" s="29" t="s">
        <v>34</v>
      </c>
      <c r="D41" s="22">
        <v>5</v>
      </c>
      <c r="E41" s="23">
        <v>780</v>
      </c>
      <c r="F41" s="23">
        <v>440</v>
      </c>
      <c r="G41" s="24">
        <v>530</v>
      </c>
      <c r="H41" s="25">
        <f t="shared" si="0"/>
        <v>583.33333333333337</v>
      </c>
      <c r="I41" s="26">
        <f t="shared" si="1"/>
        <v>176.16280348965077</v>
      </c>
      <c r="J41" s="26">
        <f t="shared" si="2"/>
        <v>30.199337741082989</v>
      </c>
      <c r="K41" s="27">
        <f t="shared" si="3"/>
        <v>583.33333333333337</v>
      </c>
      <c r="L41" s="27">
        <f t="shared" si="4"/>
        <v>583</v>
      </c>
      <c r="M41" s="27">
        <f t="shared" si="5"/>
        <v>2915</v>
      </c>
    </row>
    <row r="42" spans="1:13" ht="30" customHeight="1" x14ac:dyDescent="0.25">
      <c r="A42" s="28">
        <v>31</v>
      </c>
      <c r="B42" s="30" t="s">
        <v>62</v>
      </c>
      <c r="C42" s="29" t="s">
        <v>34</v>
      </c>
      <c r="D42" s="22">
        <v>5</v>
      </c>
      <c r="E42" s="23">
        <v>340</v>
      </c>
      <c r="F42" s="23">
        <v>270.42</v>
      </c>
      <c r="G42" s="31">
        <v>295</v>
      </c>
      <c r="H42" s="25">
        <f t="shared" si="0"/>
        <v>301.80666666666667</v>
      </c>
      <c r="I42" s="26">
        <f t="shared" si="1"/>
        <v>35.285863080465141</v>
      </c>
      <c r="J42" s="26">
        <f t="shared" si="2"/>
        <v>11.691545276379516</v>
      </c>
      <c r="K42" s="27">
        <f t="shared" si="3"/>
        <v>301.80666666666667</v>
      </c>
      <c r="L42" s="27">
        <f t="shared" si="4"/>
        <v>301</v>
      </c>
      <c r="M42" s="27">
        <f t="shared" si="5"/>
        <v>1505</v>
      </c>
    </row>
    <row r="43" spans="1:13" ht="30" customHeight="1" x14ac:dyDescent="0.25">
      <c r="A43" s="28">
        <v>32</v>
      </c>
      <c r="B43" s="30" t="s">
        <v>63</v>
      </c>
      <c r="C43" s="29" t="s">
        <v>43</v>
      </c>
      <c r="D43" s="22">
        <v>30</v>
      </c>
      <c r="E43" s="23">
        <v>190</v>
      </c>
      <c r="F43" s="23">
        <v>208.45</v>
      </c>
      <c r="G43" s="24">
        <v>171.33</v>
      </c>
      <c r="H43" s="25">
        <f t="shared" si="0"/>
        <v>189.92666666666665</v>
      </c>
      <c r="I43" s="26">
        <f t="shared" si="1"/>
        <v>18.560108656291128</v>
      </c>
      <c r="J43" s="26">
        <f t="shared" si="2"/>
        <v>9.772249985761766</v>
      </c>
      <c r="K43" s="27">
        <f t="shared" si="3"/>
        <v>189.92666666666665</v>
      </c>
      <c r="L43" s="27">
        <f t="shared" si="4"/>
        <v>189</v>
      </c>
      <c r="M43" s="27">
        <f t="shared" si="5"/>
        <v>5670</v>
      </c>
    </row>
    <row r="44" spans="1:13" ht="23.25" customHeight="1" x14ac:dyDescent="0.25">
      <c r="A44" s="28">
        <v>33</v>
      </c>
      <c r="B44" s="30" t="s">
        <v>64</v>
      </c>
      <c r="C44" s="29" t="s">
        <v>34</v>
      </c>
      <c r="D44" s="22">
        <v>6</v>
      </c>
      <c r="E44" s="23">
        <v>2300</v>
      </c>
      <c r="F44" s="23">
        <v>1475.29</v>
      </c>
      <c r="G44" s="31">
        <v>1367.35</v>
      </c>
      <c r="H44" s="25">
        <f t="shared" si="0"/>
        <v>1714.2133333333331</v>
      </c>
      <c r="I44" s="26">
        <f t="shared" si="1"/>
        <v>510.16886913387242</v>
      </c>
      <c r="J44" s="26">
        <f t="shared" si="2"/>
        <v>29.761107279561035</v>
      </c>
      <c r="K44" s="27">
        <f t="shared" si="3"/>
        <v>1714.2133333333331</v>
      </c>
      <c r="L44" s="27">
        <f t="shared" si="4"/>
        <v>1714</v>
      </c>
      <c r="M44" s="27">
        <f t="shared" si="5"/>
        <v>10284</v>
      </c>
    </row>
    <row r="45" spans="1:13" ht="23.25" customHeight="1" x14ac:dyDescent="0.25">
      <c r="A45" s="33">
        <v>34</v>
      </c>
      <c r="B45" s="30" t="s">
        <v>65</v>
      </c>
      <c r="C45" s="29" t="s">
        <v>34</v>
      </c>
      <c r="D45" s="22">
        <v>10</v>
      </c>
      <c r="E45" s="32">
        <v>328</v>
      </c>
      <c r="F45" s="23">
        <v>399.16</v>
      </c>
      <c r="G45" s="24">
        <v>236</v>
      </c>
      <c r="H45" s="25">
        <f t="shared" si="0"/>
        <v>321.05333333333334</v>
      </c>
      <c r="I45" s="26">
        <f t="shared" si="1"/>
        <v>81.801519138297749</v>
      </c>
      <c r="J45" s="26">
        <f t="shared" si="2"/>
        <v>25.479106006779066</v>
      </c>
      <c r="K45" s="27">
        <f t="shared" si="3"/>
        <v>321.05333333333334</v>
      </c>
      <c r="L45" s="27">
        <f t="shared" si="4"/>
        <v>321</v>
      </c>
      <c r="M45" s="27">
        <f t="shared" si="5"/>
        <v>3210</v>
      </c>
    </row>
    <row r="46" spans="1:13" ht="23.25" customHeight="1" x14ac:dyDescent="0.25">
      <c r="A46" s="28">
        <v>35</v>
      </c>
      <c r="B46" s="30" t="s">
        <v>66</v>
      </c>
      <c r="C46" s="29" t="s">
        <v>34</v>
      </c>
      <c r="D46" s="22">
        <v>10</v>
      </c>
      <c r="E46" s="23">
        <v>250</v>
      </c>
      <c r="F46" s="23">
        <v>175.6</v>
      </c>
      <c r="G46" s="24">
        <v>218.01</v>
      </c>
      <c r="H46" s="25">
        <f t="shared" si="0"/>
        <v>214.53666666666666</v>
      </c>
      <c r="I46" s="26">
        <f t="shared" si="1"/>
        <v>37.321415210751809</v>
      </c>
      <c r="J46" s="26">
        <f t="shared" si="2"/>
        <v>17.396287446163893</v>
      </c>
      <c r="K46" s="27">
        <f t="shared" si="3"/>
        <v>214.53666666666666</v>
      </c>
      <c r="L46" s="27">
        <f t="shared" si="4"/>
        <v>214</v>
      </c>
      <c r="M46" s="27">
        <f t="shared" si="5"/>
        <v>2140</v>
      </c>
    </row>
    <row r="47" spans="1:13" ht="23.25" customHeight="1" x14ac:dyDescent="0.25">
      <c r="A47" s="28">
        <v>36</v>
      </c>
      <c r="B47" s="30" t="s">
        <v>67</v>
      </c>
      <c r="C47" s="29" t="s">
        <v>34</v>
      </c>
      <c r="D47" s="22">
        <v>4</v>
      </c>
      <c r="E47" s="23">
        <v>1200</v>
      </c>
      <c r="F47" s="23">
        <v>1355.75</v>
      </c>
      <c r="G47" s="24">
        <v>1457.5</v>
      </c>
      <c r="H47" s="25">
        <f t="shared" si="0"/>
        <v>1337.75</v>
      </c>
      <c r="I47" s="26">
        <f t="shared" si="1"/>
        <v>129.6902559948125</v>
      </c>
      <c r="J47" s="26">
        <f t="shared" si="2"/>
        <v>9.6946556527611669</v>
      </c>
      <c r="K47" s="27">
        <f t="shared" si="3"/>
        <v>1337.75</v>
      </c>
      <c r="L47" s="27">
        <f t="shared" si="4"/>
        <v>1337</v>
      </c>
      <c r="M47" s="27">
        <f t="shared" si="5"/>
        <v>5348</v>
      </c>
    </row>
    <row r="48" spans="1:13" ht="23.25" customHeight="1" x14ac:dyDescent="0.25">
      <c r="A48" s="28">
        <v>37</v>
      </c>
      <c r="B48" s="30" t="s">
        <v>68</v>
      </c>
      <c r="C48" s="29" t="s">
        <v>34</v>
      </c>
      <c r="D48" s="22">
        <v>10</v>
      </c>
      <c r="E48" s="23">
        <v>150</v>
      </c>
      <c r="F48" s="23">
        <v>196.08</v>
      </c>
      <c r="G48" s="24">
        <v>124.02</v>
      </c>
      <c r="H48" s="25">
        <f t="shared" si="0"/>
        <v>156.70000000000002</v>
      </c>
      <c r="I48" s="26">
        <f t="shared" si="1"/>
        <v>36.494224200549951</v>
      </c>
      <c r="J48" s="26">
        <f t="shared" si="2"/>
        <v>23.28923050449901</v>
      </c>
      <c r="K48" s="27">
        <f t="shared" si="3"/>
        <v>156.70000000000002</v>
      </c>
      <c r="L48" s="27">
        <f t="shared" si="4"/>
        <v>156</v>
      </c>
      <c r="M48" s="27">
        <f t="shared" si="5"/>
        <v>1560</v>
      </c>
    </row>
    <row r="49" spans="1:13" ht="23.25" customHeight="1" x14ac:dyDescent="0.25">
      <c r="A49" s="28">
        <v>38</v>
      </c>
      <c r="B49" s="30" t="s">
        <v>69</v>
      </c>
      <c r="C49" s="29" t="s">
        <v>34</v>
      </c>
      <c r="D49" s="22">
        <v>3</v>
      </c>
      <c r="E49" s="32">
        <v>149.80000000000001</v>
      </c>
      <c r="F49" s="23">
        <v>196.08</v>
      </c>
      <c r="G49" s="24">
        <v>163.22999999999999</v>
      </c>
      <c r="H49" s="25">
        <f t="shared" si="0"/>
        <v>169.70333333333335</v>
      </c>
      <c r="I49" s="26">
        <f t="shared" si="1"/>
        <v>23.809402204451331</v>
      </c>
      <c r="J49" s="26">
        <f t="shared" si="2"/>
        <v>14.030014459223741</v>
      </c>
      <c r="K49" s="27">
        <f t="shared" si="3"/>
        <v>169.70333333333335</v>
      </c>
      <c r="L49" s="27">
        <f t="shared" si="4"/>
        <v>169</v>
      </c>
      <c r="M49" s="27">
        <f t="shared" si="5"/>
        <v>507</v>
      </c>
    </row>
    <row r="50" spans="1:13" ht="23.25" customHeight="1" x14ac:dyDescent="0.25">
      <c r="A50" s="28">
        <v>39</v>
      </c>
      <c r="B50" s="30" t="s">
        <v>71</v>
      </c>
      <c r="C50" s="29" t="s">
        <v>34</v>
      </c>
      <c r="D50" s="22">
        <v>10</v>
      </c>
      <c r="E50" s="23">
        <v>95</v>
      </c>
      <c r="F50" s="23">
        <v>123.44</v>
      </c>
      <c r="G50" s="24">
        <v>72.209999999999994</v>
      </c>
      <c r="H50" s="25">
        <f t="shared" si="0"/>
        <v>96.883333333333326</v>
      </c>
      <c r="I50" s="26">
        <f t="shared" si="1"/>
        <v>25.666874241584946</v>
      </c>
      <c r="J50" s="26">
        <f t="shared" si="2"/>
        <v>26.492558996991171</v>
      </c>
      <c r="K50" s="27">
        <f t="shared" si="3"/>
        <v>96.883333333333326</v>
      </c>
      <c r="L50" s="27">
        <f t="shared" si="4"/>
        <v>96</v>
      </c>
      <c r="M50" s="27">
        <f t="shared" si="5"/>
        <v>960</v>
      </c>
    </row>
    <row r="51" spans="1:13" ht="23.25" customHeight="1" x14ac:dyDescent="0.25">
      <c r="A51" s="33">
        <v>40</v>
      </c>
      <c r="B51" s="30" t="s">
        <v>70</v>
      </c>
      <c r="C51" s="29" t="s">
        <v>34</v>
      </c>
      <c r="D51" s="22">
        <v>8</v>
      </c>
      <c r="E51" s="23">
        <v>90</v>
      </c>
      <c r="F51" s="23">
        <v>64.41</v>
      </c>
      <c r="G51" s="24">
        <v>52.2</v>
      </c>
      <c r="H51" s="25">
        <f t="shared" si="0"/>
        <v>68.87</v>
      </c>
      <c r="I51" s="26">
        <f t="shared" si="1"/>
        <v>19.290637625542562</v>
      </c>
      <c r="J51" s="26">
        <f t="shared" si="2"/>
        <v>28.010218709949992</v>
      </c>
      <c r="K51" s="27">
        <f t="shared" si="3"/>
        <v>68.87</v>
      </c>
      <c r="L51" s="27">
        <f t="shared" si="4"/>
        <v>68</v>
      </c>
      <c r="M51" s="27">
        <f t="shared" si="5"/>
        <v>544</v>
      </c>
    </row>
    <row r="52" spans="1:13" ht="30" customHeight="1" x14ac:dyDescent="0.25">
      <c r="A52" s="28">
        <v>41</v>
      </c>
      <c r="B52" s="30" t="s">
        <v>72</v>
      </c>
      <c r="C52" s="29" t="s">
        <v>34</v>
      </c>
      <c r="D52" s="22">
        <v>4</v>
      </c>
      <c r="E52" s="23">
        <v>290</v>
      </c>
      <c r="F52" s="23">
        <v>252.31</v>
      </c>
      <c r="G52" s="24">
        <v>259.58999999999997</v>
      </c>
      <c r="H52" s="25">
        <f t="shared" si="0"/>
        <v>267.29999999999995</v>
      </c>
      <c r="I52" s="26">
        <f t="shared" si="1"/>
        <v>19.992926249051191</v>
      </c>
      <c r="J52" s="26">
        <f t="shared" si="2"/>
        <v>7.4795833329783745</v>
      </c>
      <c r="K52" s="27">
        <f t="shared" si="3"/>
        <v>267.29999999999995</v>
      </c>
      <c r="L52" s="27">
        <f t="shared" si="4"/>
        <v>267</v>
      </c>
      <c r="M52" s="27">
        <f t="shared" si="5"/>
        <v>1068</v>
      </c>
    </row>
    <row r="53" spans="1:13" ht="23.25" customHeight="1" x14ac:dyDescent="0.25">
      <c r="A53" s="28">
        <v>42</v>
      </c>
      <c r="B53" s="30" t="s">
        <v>73</v>
      </c>
      <c r="C53" s="29" t="s">
        <v>34</v>
      </c>
      <c r="D53" s="22">
        <v>15</v>
      </c>
      <c r="E53" s="23">
        <v>550</v>
      </c>
      <c r="F53" s="23">
        <v>438.68</v>
      </c>
      <c r="G53" s="24">
        <v>475.35</v>
      </c>
      <c r="H53" s="25">
        <f t="shared" si="0"/>
        <v>488.01000000000005</v>
      </c>
      <c r="I53" s="26">
        <f t="shared" si="1"/>
        <v>56.729554026098242</v>
      </c>
      <c r="J53" s="26">
        <f t="shared" si="2"/>
        <v>11.62467040144633</v>
      </c>
      <c r="K53" s="27">
        <f t="shared" si="3"/>
        <v>488.01000000000005</v>
      </c>
      <c r="L53" s="27">
        <f t="shared" si="4"/>
        <v>488</v>
      </c>
      <c r="M53" s="27">
        <f t="shared" si="5"/>
        <v>7320</v>
      </c>
    </row>
    <row r="54" spans="1:13" ht="23.25" customHeight="1" x14ac:dyDescent="0.25">
      <c r="A54" s="28">
        <v>43</v>
      </c>
      <c r="B54" s="30" t="s">
        <v>74</v>
      </c>
      <c r="C54" s="29" t="s">
        <v>34</v>
      </c>
      <c r="D54" s="22">
        <v>20</v>
      </c>
      <c r="E54" s="23">
        <v>980</v>
      </c>
      <c r="F54" s="23">
        <v>973.5</v>
      </c>
      <c r="G54" s="24">
        <v>596.25</v>
      </c>
      <c r="H54" s="25">
        <f t="shared" si="0"/>
        <v>849.91666666666663</v>
      </c>
      <c r="I54" s="26">
        <f t="shared" si="1"/>
        <v>219.70581656691127</v>
      </c>
      <c r="J54" s="26">
        <f t="shared" si="2"/>
        <v>25.850277466447057</v>
      </c>
      <c r="K54" s="27">
        <f t="shared" si="3"/>
        <v>849.91666666666663</v>
      </c>
      <c r="L54" s="27">
        <f t="shared" si="4"/>
        <v>849</v>
      </c>
      <c r="M54" s="27">
        <f t="shared" si="5"/>
        <v>16980</v>
      </c>
    </row>
    <row r="55" spans="1:13" ht="23.25" customHeight="1" x14ac:dyDescent="0.25">
      <c r="A55" s="28">
        <v>44</v>
      </c>
      <c r="B55" s="30" t="s">
        <v>75</v>
      </c>
      <c r="C55" s="29" t="s">
        <v>34</v>
      </c>
      <c r="D55" s="22">
        <v>30</v>
      </c>
      <c r="E55" s="23">
        <v>950</v>
      </c>
      <c r="F55" s="23">
        <v>726</v>
      </c>
      <c r="G55" s="24">
        <v>761.88</v>
      </c>
      <c r="H55" s="25">
        <f t="shared" si="0"/>
        <v>812.62666666666667</v>
      </c>
      <c r="I55" s="26">
        <f t="shared" si="1"/>
        <v>120.31383184544165</v>
      </c>
      <c r="J55" s="26">
        <f t="shared" si="2"/>
        <v>14.805548080148528</v>
      </c>
      <c r="K55" s="27">
        <f t="shared" si="3"/>
        <v>812.62666666666667</v>
      </c>
      <c r="L55" s="27">
        <f t="shared" si="4"/>
        <v>812</v>
      </c>
      <c r="M55" s="27">
        <f t="shared" si="5"/>
        <v>24360</v>
      </c>
    </row>
    <row r="56" spans="1:13" ht="23.25" customHeight="1" x14ac:dyDescent="0.25">
      <c r="A56" s="28">
        <v>45</v>
      </c>
      <c r="B56" s="30" t="s">
        <v>76</v>
      </c>
      <c r="C56" s="29" t="s">
        <v>34</v>
      </c>
      <c r="D56" s="22">
        <v>100</v>
      </c>
      <c r="E56" s="23">
        <v>480</v>
      </c>
      <c r="F56" s="23">
        <v>352</v>
      </c>
      <c r="G56" s="24">
        <v>344.5</v>
      </c>
      <c r="H56" s="25">
        <f t="shared" si="0"/>
        <v>392.16666666666669</v>
      </c>
      <c r="I56" s="26">
        <f t="shared" si="1"/>
        <v>76.158278166810888</v>
      </c>
      <c r="J56" s="26">
        <f t="shared" si="2"/>
        <v>19.419875435650884</v>
      </c>
      <c r="K56" s="27">
        <f t="shared" si="3"/>
        <v>392.16666666666669</v>
      </c>
      <c r="L56" s="27">
        <f t="shared" si="4"/>
        <v>392</v>
      </c>
      <c r="M56" s="27">
        <f t="shared" si="5"/>
        <v>39200</v>
      </c>
    </row>
    <row r="57" spans="1:13" ht="30" customHeight="1" x14ac:dyDescent="0.25">
      <c r="A57" s="33">
        <v>46</v>
      </c>
      <c r="B57" s="30" t="s">
        <v>114</v>
      </c>
      <c r="C57" s="29" t="s">
        <v>34</v>
      </c>
      <c r="D57" s="22">
        <v>30</v>
      </c>
      <c r="E57" s="23">
        <v>800</v>
      </c>
      <c r="F57" s="23">
        <v>764.5</v>
      </c>
      <c r="G57" s="24">
        <v>714.18</v>
      </c>
      <c r="H57" s="25">
        <f t="shared" si="0"/>
        <v>759.56</v>
      </c>
      <c r="I57" s="26">
        <f t="shared" si="1"/>
        <v>43.122741100259411</v>
      </c>
      <c r="J57" s="26">
        <f t="shared" si="2"/>
        <v>5.6773317578939668</v>
      </c>
      <c r="K57" s="27">
        <f t="shared" si="3"/>
        <v>759.56</v>
      </c>
      <c r="L57" s="27">
        <f t="shared" si="4"/>
        <v>759</v>
      </c>
      <c r="M57" s="27">
        <f t="shared" si="5"/>
        <v>22770</v>
      </c>
    </row>
    <row r="58" spans="1:13" ht="23.25" customHeight="1" x14ac:dyDescent="0.25">
      <c r="A58" s="28">
        <v>47</v>
      </c>
      <c r="B58" s="30" t="s">
        <v>77</v>
      </c>
      <c r="C58" s="29" t="s">
        <v>34</v>
      </c>
      <c r="D58" s="22">
        <v>10</v>
      </c>
      <c r="E58" s="23">
        <v>560</v>
      </c>
      <c r="F58" s="32">
        <v>345.99</v>
      </c>
      <c r="G58" s="24">
        <v>503.5</v>
      </c>
      <c r="H58" s="25">
        <f t="shared" si="0"/>
        <v>469.83</v>
      </c>
      <c r="I58" s="26">
        <f t="shared" si="1"/>
        <v>110.90681539021834</v>
      </c>
      <c r="J58" s="26">
        <f t="shared" si="2"/>
        <v>23.605733007730105</v>
      </c>
      <c r="K58" s="27">
        <f t="shared" si="3"/>
        <v>469.83</v>
      </c>
      <c r="L58" s="27">
        <f t="shared" si="4"/>
        <v>469</v>
      </c>
      <c r="M58" s="27">
        <f t="shared" si="5"/>
        <v>4690</v>
      </c>
    </row>
    <row r="59" spans="1:13" ht="23.25" customHeight="1" x14ac:dyDescent="0.25">
      <c r="A59" s="28">
        <v>48</v>
      </c>
      <c r="B59" s="30" t="s">
        <v>78</v>
      </c>
      <c r="C59" s="29" t="s">
        <v>34</v>
      </c>
      <c r="D59" s="22">
        <v>30</v>
      </c>
      <c r="E59" s="23">
        <v>500</v>
      </c>
      <c r="F59" s="32">
        <v>318</v>
      </c>
      <c r="G59" s="24">
        <v>371</v>
      </c>
      <c r="H59" s="25">
        <f t="shared" si="0"/>
        <v>396.33333333333331</v>
      </c>
      <c r="I59" s="26">
        <f t="shared" si="1"/>
        <v>93.607335894861052</v>
      </c>
      <c r="J59" s="26">
        <f t="shared" si="2"/>
        <v>23.618335381377893</v>
      </c>
      <c r="K59" s="27">
        <f t="shared" si="3"/>
        <v>396.33333333333331</v>
      </c>
      <c r="L59" s="27">
        <f t="shared" si="4"/>
        <v>396</v>
      </c>
      <c r="M59" s="27">
        <f t="shared" si="5"/>
        <v>11880</v>
      </c>
    </row>
    <row r="60" spans="1:13" ht="23.25" customHeight="1" x14ac:dyDescent="0.25">
      <c r="A60" s="28">
        <v>49</v>
      </c>
      <c r="B60" s="30" t="s">
        <v>79</v>
      </c>
      <c r="C60" s="29" t="s">
        <v>34</v>
      </c>
      <c r="D60" s="22">
        <v>30</v>
      </c>
      <c r="E60" s="23">
        <v>400</v>
      </c>
      <c r="F60" s="23">
        <v>231</v>
      </c>
      <c r="G60" s="24">
        <v>397.5</v>
      </c>
      <c r="H60" s="25">
        <f t="shared" si="0"/>
        <v>342.83333333333331</v>
      </c>
      <c r="I60" s="26">
        <f t="shared" si="1"/>
        <v>96.858573876210585</v>
      </c>
      <c r="J60" s="26">
        <f t="shared" si="2"/>
        <v>28.25237935134971</v>
      </c>
      <c r="K60" s="27">
        <f t="shared" si="3"/>
        <v>342.83333333333331</v>
      </c>
      <c r="L60" s="27">
        <f t="shared" si="4"/>
        <v>342</v>
      </c>
      <c r="M60" s="27">
        <f t="shared" si="5"/>
        <v>10260</v>
      </c>
    </row>
    <row r="61" spans="1:13" ht="23.25" customHeight="1" x14ac:dyDescent="0.25">
      <c r="A61" s="28">
        <v>50</v>
      </c>
      <c r="B61" s="30" t="s">
        <v>80</v>
      </c>
      <c r="C61" s="29" t="s">
        <v>34</v>
      </c>
      <c r="D61" s="22">
        <v>2.5</v>
      </c>
      <c r="E61" s="23">
        <v>800</v>
      </c>
      <c r="F61" s="23">
        <v>660</v>
      </c>
      <c r="G61" s="24">
        <v>662.5</v>
      </c>
      <c r="H61" s="25">
        <f t="shared" si="0"/>
        <v>707.5</v>
      </c>
      <c r="I61" s="26">
        <f t="shared" si="1"/>
        <v>80.117101794810324</v>
      </c>
      <c r="J61" s="26">
        <f t="shared" si="2"/>
        <v>11.323971985132202</v>
      </c>
      <c r="K61" s="27">
        <f t="shared" si="3"/>
        <v>707.5</v>
      </c>
      <c r="L61" s="27">
        <f t="shared" si="4"/>
        <v>707</v>
      </c>
      <c r="M61" s="27">
        <f t="shared" si="5"/>
        <v>1767.5</v>
      </c>
    </row>
    <row r="62" spans="1:13" ht="23.25" customHeight="1" x14ac:dyDescent="0.25">
      <c r="A62" s="28">
        <v>51</v>
      </c>
      <c r="B62" s="30" t="s">
        <v>81</v>
      </c>
      <c r="C62" s="29" t="s">
        <v>34</v>
      </c>
      <c r="D62" s="22">
        <v>2.5</v>
      </c>
      <c r="E62" s="23">
        <v>800</v>
      </c>
      <c r="F62" s="23">
        <v>660</v>
      </c>
      <c r="G62" s="24">
        <v>662.5</v>
      </c>
      <c r="H62" s="25">
        <f t="shared" si="0"/>
        <v>707.5</v>
      </c>
      <c r="I62" s="26">
        <f t="shared" si="1"/>
        <v>80.117101794810324</v>
      </c>
      <c r="J62" s="26">
        <f t="shared" si="2"/>
        <v>11.323971985132202</v>
      </c>
      <c r="K62" s="27">
        <f t="shared" si="3"/>
        <v>707.5</v>
      </c>
      <c r="L62" s="27">
        <f t="shared" si="4"/>
        <v>707</v>
      </c>
      <c r="M62" s="27">
        <f t="shared" si="5"/>
        <v>1767.5</v>
      </c>
    </row>
    <row r="63" spans="1:13" ht="23.25" customHeight="1" x14ac:dyDescent="0.25">
      <c r="A63" s="33">
        <v>52</v>
      </c>
      <c r="B63" s="30" t="s">
        <v>82</v>
      </c>
      <c r="C63" s="29" t="s">
        <v>34</v>
      </c>
      <c r="D63" s="22">
        <v>60</v>
      </c>
      <c r="E63" s="23">
        <v>220</v>
      </c>
      <c r="F63" s="23">
        <v>198</v>
      </c>
      <c r="G63" s="24">
        <v>251.75</v>
      </c>
      <c r="H63" s="25">
        <f t="shared" si="0"/>
        <v>223.25</v>
      </c>
      <c r="I63" s="26">
        <f t="shared" si="1"/>
        <v>27.021981792607292</v>
      </c>
      <c r="J63" s="26">
        <f t="shared" si="2"/>
        <v>12.1039112172933</v>
      </c>
      <c r="K63" s="27">
        <f t="shared" si="3"/>
        <v>223.25</v>
      </c>
      <c r="L63" s="27">
        <f t="shared" si="4"/>
        <v>223</v>
      </c>
      <c r="M63" s="27">
        <f t="shared" si="5"/>
        <v>13380</v>
      </c>
    </row>
    <row r="64" spans="1:13" ht="23.25" customHeight="1" x14ac:dyDescent="0.25">
      <c r="A64" s="28">
        <v>53</v>
      </c>
      <c r="B64" s="30" t="s">
        <v>83</v>
      </c>
      <c r="C64" s="29" t="s">
        <v>34</v>
      </c>
      <c r="D64" s="22">
        <v>60</v>
      </c>
      <c r="E64" s="23">
        <v>310</v>
      </c>
      <c r="F64" s="23">
        <v>209</v>
      </c>
      <c r="G64" s="24">
        <v>318</v>
      </c>
      <c r="H64" s="25">
        <f t="shared" si="0"/>
        <v>279</v>
      </c>
      <c r="I64" s="26">
        <f t="shared" si="1"/>
        <v>60.753600716336145</v>
      </c>
      <c r="J64" s="26">
        <f t="shared" si="2"/>
        <v>21.775484127719047</v>
      </c>
      <c r="K64" s="27">
        <f t="shared" si="3"/>
        <v>279</v>
      </c>
      <c r="L64" s="27">
        <f t="shared" si="4"/>
        <v>279</v>
      </c>
      <c r="M64" s="27">
        <f t="shared" si="5"/>
        <v>16740</v>
      </c>
    </row>
    <row r="65" spans="1:13" ht="23.25" customHeight="1" x14ac:dyDescent="0.25">
      <c r="A65" s="28">
        <v>54</v>
      </c>
      <c r="B65" s="30" t="s">
        <v>84</v>
      </c>
      <c r="C65" s="29" t="s">
        <v>34</v>
      </c>
      <c r="D65" s="22">
        <v>60</v>
      </c>
      <c r="E65" s="23">
        <v>300</v>
      </c>
      <c r="F65" s="23">
        <v>170</v>
      </c>
      <c r="G65" s="24">
        <v>212</v>
      </c>
      <c r="H65" s="25">
        <f t="shared" si="0"/>
        <v>227.33333333333334</v>
      </c>
      <c r="I65" s="26">
        <f t="shared" si="1"/>
        <v>66.342545423983609</v>
      </c>
      <c r="J65" s="26">
        <f t="shared" si="2"/>
        <v>29.182937869787512</v>
      </c>
      <c r="K65" s="27">
        <f t="shared" si="3"/>
        <v>227.33333333333334</v>
      </c>
      <c r="L65" s="27">
        <f t="shared" si="4"/>
        <v>227</v>
      </c>
      <c r="M65" s="27">
        <f t="shared" si="5"/>
        <v>13620</v>
      </c>
    </row>
    <row r="66" spans="1:13" ht="23.25" customHeight="1" x14ac:dyDescent="0.25">
      <c r="A66" s="28">
        <v>55</v>
      </c>
      <c r="B66" s="30" t="s">
        <v>85</v>
      </c>
      <c r="C66" s="29" t="s">
        <v>34</v>
      </c>
      <c r="D66" s="22">
        <v>10</v>
      </c>
      <c r="E66" s="23">
        <v>320</v>
      </c>
      <c r="F66" s="23">
        <v>275</v>
      </c>
      <c r="G66" s="24">
        <v>371</v>
      </c>
      <c r="H66" s="25">
        <f t="shared" si="0"/>
        <v>322</v>
      </c>
      <c r="I66" s="26">
        <f t="shared" si="1"/>
        <v>48.031239834091309</v>
      </c>
      <c r="J66" s="26">
        <f t="shared" si="2"/>
        <v>14.916534109966245</v>
      </c>
      <c r="K66" s="27">
        <f t="shared" si="3"/>
        <v>322</v>
      </c>
      <c r="L66" s="27">
        <f t="shared" si="4"/>
        <v>322</v>
      </c>
      <c r="M66" s="27">
        <f t="shared" si="5"/>
        <v>3220</v>
      </c>
    </row>
    <row r="67" spans="1:13" ht="23.25" customHeight="1" x14ac:dyDescent="0.25">
      <c r="A67" s="28">
        <v>56</v>
      </c>
      <c r="B67" s="30" t="s">
        <v>87</v>
      </c>
      <c r="C67" s="29" t="s">
        <v>34</v>
      </c>
      <c r="D67" s="22">
        <v>5</v>
      </c>
      <c r="E67" s="23">
        <v>1000</v>
      </c>
      <c r="F67" s="23">
        <v>915.2</v>
      </c>
      <c r="G67" s="24">
        <v>1116.58</v>
      </c>
      <c r="H67" s="25">
        <f t="shared" si="0"/>
        <v>1010.5933333333332</v>
      </c>
      <c r="I67" s="26">
        <f t="shared" si="1"/>
        <v>101.10707261776162</v>
      </c>
      <c r="J67" s="26">
        <f t="shared" si="2"/>
        <v>10.004723886736006</v>
      </c>
      <c r="K67" s="27">
        <f t="shared" si="3"/>
        <v>1010.5933333333332</v>
      </c>
      <c r="L67" s="27">
        <f t="shared" si="4"/>
        <v>1010</v>
      </c>
      <c r="M67" s="27">
        <f t="shared" si="5"/>
        <v>5050</v>
      </c>
    </row>
    <row r="68" spans="1:13" ht="23.25" customHeight="1" x14ac:dyDescent="0.25">
      <c r="A68" s="28">
        <v>57</v>
      </c>
      <c r="B68" s="30" t="s">
        <v>86</v>
      </c>
      <c r="C68" s="29" t="s">
        <v>34</v>
      </c>
      <c r="D68" s="22">
        <v>30</v>
      </c>
      <c r="E68" s="23">
        <v>1200</v>
      </c>
      <c r="F68" s="23">
        <v>702.78</v>
      </c>
      <c r="G68" s="31">
        <v>1089</v>
      </c>
      <c r="H68" s="25">
        <f t="shared" si="0"/>
        <v>997.25999999999988</v>
      </c>
      <c r="I68" s="26">
        <f t="shared" si="1"/>
        <v>260.99636549193553</v>
      </c>
      <c r="J68" s="26">
        <f t="shared" si="2"/>
        <v>26.171346037335859</v>
      </c>
      <c r="K68" s="27">
        <f t="shared" si="3"/>
        <v>997.25999999999988</v>
      </c>
      <c r="L68" s="27">
        <f t="shared" si="4"/>
        <v>997</v>
      </c>
      <c r="M68" s="27">
        <f t="shared" si="5"/>
        <v>29910</v>
      </c>
    </row>
    <row r="69" spans="1:13" ht="23.25" customHeight="1" x14ac:dyDescent="0.25">
      <c r="A69" s="33">
        <v>58</v>
      </c>
      <c r="B69" s="30" t="s">
        <v>119</v>
      </c>
      <c r="C69" s="29" t="s">
        <v>34</v>
      </c>
      <c r="D69" s="22">
        <v>60</v>
      </c>
      <c r="E69" s="23">
        <v>100</v>
      </c>
      <c r="F69" s="23">
        <v>96.07</v>
      </c>
      <c r="G69" s="24">
        <v>92.09</v>
      </c>
      <c r="H69" s="25">
        <f t="shared" si="0"/>
        <v>96.053333333333327</v>
      </c>
      <c r="I69" s="26">
        <f t="shared" si="1"/>
        <v>3.955026337881117</v>
      </c>
      <c r="J69" s="26">
        <f t="shared" si="2"/>
        <v>4.1175315844126006</v>
      </c>
      <c r="K69" s="27">
        <f t="shared" si="3"/>
        <v>96.053333333333327</v>
      </c>
      <c r="L69" s="27">
        <f t="shared" si="4"/>
        <v>96</v>
      </c>
      <c r="M69" s="27">
        <f t="shared" si="5"/>
        <v>5760</v>
      </c>
    </row>
    <row r="70" spans="1:13" ht="23.25" customHeight="1" x14ac:dyDescent="0.25">
      <c r="A70" s="28">
        <v>59</v>
      </c>
      <c r="B70" s="30" t="s">
        <v>88</v>
      </c>
      <c r="C70" s="29" t="s">
        <v>34</v>
      </c>
      <c r="D70" s="22">
        <v>7</v>
      </c>
      <c r="E70" s="23">
        <v>160</v>
      </c>
      <c r="F70" s="23">
        <v>287.83</v>
      </c>
      <c r="G70" s="24">
        <v>248.78</v>
      </c>
      <c r="H70" s="25">
        <f t="shared" si="0"/>
        <v>232.20333333333335</v>
      </c>
      <c r="I70" s="26">
        <f t="shared" si="1"/>
        <v>65.507378464821272</v>
      </c>
      <c r="J70" s="26">
        <f t="shared" si="2"/>
        <v>28.21121364816236</v>
      </c>
      <c r="K70" s="27">
        <f t="shared" si="3"/>
        <v>232.20333333333335</v>
      </c>
      <c r="L70" s="27">
        <f t="shared" si="4"/>
        <v>232</v>
      </c>
      <c r="M70" s="27">
        <f t="shared" si="5"/>
        <v>1624</v>
      </c>
    </row>
    <row r="71" spans="1:13" ht="23.25" customHeight="1" x14ac:dyDescent="0.25">
      <c r="A71" s="28">
        <v>60</v>
      </c>
      <c r="B71" s="30" t="s">
        <v>89</v>
      </c>
      <c r="C71" s="29" t="s">
        <v>34</v>
      </c>
      <c r="D71" s="22">
        <v>15</v>
      </c>
      <c r="E71" s="23">
        <v>280</v>
      </c>
      <c r="F71" s="23">
        <v>290.13</v>
      </c>
      <c r="G71" s="24">
        <v>269.10000000000002</v>
      </c>
      <c r="H71" s="25">
        <f t="shared" si="0"/>
        <v>279.74333333333334</v>
      </c>
      <c r="I71" s="26">
        <f t="shared" si="1"/>
        <v>10.517349159048255</v>
      </c>
      <c r="J71" s="26">
        <f t="shared" si="2"/>
        <v>3.7596424671597495</v>
      </c>
      <c r="K71" s="27">
        <f t="shared" si="3"/>
        <v>279.74333333333334</v>
      </c>
      <c r="L71" s="27">
        <f t="shared" si="4"/>
        <v>279</v>
      </c>
      <c r="M71" s="27">
        <f t="shared" si="5"/>
        <v>4185</v>
      </c>
    </row>
    <row r="72" spans="1:13" ht="23.25" customHeight="1" x14ac:dyDescent="0.25">
      <c r="A72" s="28">
        <v>61</v>
      </c>
      <c r="B72" s="30" t="s">
        <v>90</v>
      </c>
      <c r="C72" s="29" t="s">
        <v>34</v>
      </c>
      <c r="D72" s="22">
        <v>1</v>
      </c>
      <c r="E72" s="23">
        <v>560</v>
      </c>
      <c r="F72" s="23">
        <v>359.7</v>
      </c>
      <c r="G72" s="24">
        <v>323.31</v>
      </c>
      <c r="H72" s="25">
        <f t="shared" si="0"/>
        <v>414.33666666666664</v>
      </c>
      <c r="I72" s="26">
        <f t="shared" si="1"/>
        <v>127.45357206972787</v>
      </c>
      <c r="J72" s="26">
        <f t="shared" si="2"/>
        <v>30.760872093481439</v>
      </c>
      <c r="K72" s="27">
        <f t="shared" si="3"/>
        <v>414.33666666666664</v>
      </c>
      <c r="L72" s="27">
        <f t="shared" si="4"/>
        <v>414</v>
      </c>
      <c r="M72" s="27">
        <f t="shared" si="5"/>
        <v>414</v>
      </c>
    </row>
    <row r="73" spans="1:13" ht="23.25" customHeight="1" x14ac:dyDescent="0.25">
      <c r="A73" s="28">
        <v>62</v>
      </c>
      <c r="B73" s="30" t="s">
        <v>91</v>
      </c>
      <c r="C73" s="29" t="s">
        <v>34</v>
      </c>
      <c r="D73" s="22">
        <v>1</v>
      </c>
      <c r="E73" s="23">
        <v>340</v>
      </c>
      <c r="F73" s="23">
        <v>288</v>
      </c>
      <c r="G73" s="24">
        <v>282.89999999999998</v>
      </c>
      <c r="H73" s="25">
        <f t="shared" si="0"/>
        <v>303.63333333333333</v>
      </c>
      <c r="I73" s="26">
        <f t="shared" si="1"/>
        <v>31.597520999808413</v>
      </c>
      <c r="J73" s="26">
        <f t="shared" si="2"/>
        <v>10.406473048570122</v>
      </c>
      <c r="K73" s="27">
        <f t="shared" si="3"/>
        <v>303.63333333333333</v>
      </c>
      <c r="L73" s="27">
        <f t="shared" si="4"/>
        <v>303</v>
      </c>
      <c r="M73" s="27">
        <f t="shared" si="5"/>
        <v>303</v>
      </c>
    </row>
    <row r="74" spans="1:13" ht="23.25" customHeight="1" x14ac:dyDescent="0.25">
      <c r="A74" s="33">
        <v>63</v>
      </c>
      <c r="B74" s="30" t="s">
        <v>92</v>
      </c>
      <c r="C74" s="29" t="s">
        <v>34</v>
      </c>
      <c r="D74" s="22">
        <v>4</v>
      </c>
      <c r="E74" s="23">
        <v>3500</v>
      </c>
      <c r="F74" s="23">
        <v>3411.82</v>
      </c>
      <c r="G74" s="24">
        <v>3683.9</v>
      </c>
      <c r="H74" s="25">
        <f t="shared" si="0"/>
        <v>3531.9066666666663</v>
      </c>
      <c r="I74" s="26">
        <f t="shared" si="1"/>
        <v>138.81789558026489</v>
      </c>
      <c r="J74" s="26">
        <f t="shared" si="2"/>
        <v>3.9303953553019024</v>
      </c>
      <c r="K74" s="27">
        <f t="shared" si="3"/>
        <v>3531.9066666666663</v>
      </c>
      <c r="L74" s="27">
        <f t="shared" si="4"/>
        <v>3531</v>
      </c>
      <c r="M74" s="27">
        <f t="shared" si="5"/>
        <v>14124</v>
      </c>
    </row>
    <row r="75" spans="1:13" ht="23.25" customHeight="1" x14ac:dyDescent="0.25">
      <c r="A75" s="28">
        <v>64</v>
      </c>
      <c r="B75" s="30" t="s">
        <v>93</v>
      </c>
      <c r="C75" s="29" t="s">
        <v>43</v>
      </c>
      <c r="D75" s="22">
        <v>3</v>
      </c>
      <c r="E75" s="23">
        <v>160</v>
      </c>
      <c r="F75" s="23">
        <v>150.26</v>
      </c>
      <c r="G75" s="24">
        <v>100.75</v>
      </c>
      <c r="H75" s="25">
        <f t="shared" si="0"/>
        <v>137.00333333333333</v>
      </c>
      <c r="I75" s="26">
        <f t="shared" si="1"/>
        <v>31.771764718588262</v>
      </c>
      <c r="J75" s="26">
        <f t="shared" si="2"/>
        <v>23.190504891794554</v>
      </c>
      <c r="K75" s="27">
        <f t="shared" si="3"/>
        <v>137.00333333333333</v>
      </c>
      <c r="L75" s="27">
        <f t="shared" si="4"/>
        <v>137</v>
      </c>
      <c r="M75" s="27">
        <f t="shared" si="5"/>
        <v>411</v>
      </c>
    </row>
    <row r="76" spans="1:13" ht="23.25" customHeight="1" x14ac:dyDescent="0.25">
      <c r="A76" s="28">
        <v>65</v>
      </c>
      <c r="B76" s="30" t="s">
        <v>94</v>
      </c>
      <c r="C76" s="29" t="s">
        <v>43</v>
      </c>
      <c r="D76" s="22">
        <v>6</v>
      </c>
      <c r="E76" s="23">
        <v>160</v>
      </c>
      <c r="F76" s="32">
        <v>109.99</v>
      </c>
      <c r="G76" s="24">
        <v>112.78</v>
      </c>
      <c r="H76" s="25">
        <f t="shared" ref="H76:H95" si="6">AVERAGE(E76:G76)</f>
        <v>127.58999999999999</v>
      </c>
      <c r="I76" s="26">
        <f t="shared" ref="I76:I95" si="7">STDEV(E76:G76)</f>
        <v>28.102528356003869</v>
      </c>
      <c r="J76" s="26">
        <f t="shared" ref="J76:J95" si="8">I76/H76*100</f>
        <v>22.025651192102728</v>
      </c>
      <c r="K76" s="27">
        <f t="shared" ref="K76:K95" si="9">H76</f>
        <v>127.58999999999999</v>
      </c>
      <c r="L76" s="27">
        <f t="shared" ref="L76:L95" si="10">ROUNDDOWN(K76,0)</f>
        <v>127</v>
      </c>
      <c r="M76" s="27">
        <f t="shared" ref="M76:M95" si="11">D76*L76</f>
        <v>762</v>
      </c>
    </row>
    <row r="77" spans="1:13" ht="25.5" customHeight="1" x14ac:dyDescent="0.25">
      <c r="A77" s="28">
        <v>66</v>
      </c>
      <c r="B77" s="30" t="s">
        <v>95</v>
      </c>
      <c r="C77" s="29" t="s">
        <v>34</v>
      </c>
      <c r="D77" s="22">
        <v>3</v>
      </c>
      <c r="E77" s="23">
        <v>500</v>
      </c>
      <c r="F77" s="23">
        <v>427.5</v>
      </c>
      <c r="G77" s="31">
        <v>584</v>
      </c>
      <c r="H77" s="25">
        <f t="shared" si="6"/>
        <v>503.83333333333331</v>
      </c>
      <c r="I77" s="26">
        <f t="shared" si="7"/>
        <v>78.320389001417212</v>
      </c>
      <c r="J77" s="26">
        <f t="shared" si="8"/>
        <v>15.544900231839343</v>
      </c>
      <c r="K77" s="27">
        <f t="shared" si="9"/>
        <v>503.83333333333331</v>
      </c>
      <c r="L77" s="27">
        <f t="shared" si="10"/>
        <v>503</v>
      </c>
      <c r="M77" s="27">
        <f t="shared" si="11"/>
        <v>1509</v>
      </c>
    </row>
    <row r="78" spans="1:13" ht="27" customHeight="1" x14ac:dyDescent="0.25">
      <c r="A78" s="28">
        <v>67</v>
      </c>
      <c r="B78" s="30" t="s">
        <v>96</v>
      </c>
      <c r="C78" s="29" t="s">
        <v>43</v>
      </c>
      <c r="D78" s="22">
        <v>600</v>
      </c>
      <c r="E78" s="32">
        <v>34</v>
      </c>
      <c r="F78" s="23">
        <v>34.869999999999997</v>
      </c>
      <c r="G78" s="31">
        <v>34.799999999999997</v>
      </c>
      <c r="H78" s="25">
        <f t="shared" si="6"/>
        <v>34.556666666666665</v>
      </c>
      <c r="I78" s="26">
        <f t="shared" si="7"/>
        <v>0.48335632129241035</v>
      </c>
      <c r="J78" s="26">
        <f t="shared" si="8"/>
        <v>1.3987353755929692</v>
      </c>
      <c r="K78" s="27">
        <f t="shared" si="9"/>
        <v>34.556666666666665</v>
      </c>
      <c r="L78" s="27">
        <f t="shared" si="10"/>
        <v>34</v>
      </c>
      <c r="M78" s="27">
        <f t="shared" si="11"/>
        <v>20400</v>
      </c>
    </row>
    <row r="79" spans="1:13" ht="23.25" customHeight="1" x14ac:dyDescent="0.25">
      <c r="A79" s="33">
        <v>68</v>
      </c>
      <c r="B79" s="30" t="s">
        <v>97</v>
      </c>
      <c r="C79" s="29" t="s">
        <v>34</v>
      </c>
      <c r="D79" s="22">
        <v>15</v>
      </c>
      <c r="E79" s="23">
        <v>30</v>
      </c>
      <c r="F79" s="23">
        <v>24.2</v>
      </c>
      <c r="G79" s="24">
        <v>23.75</v>
      </c>
      <c r="H79" s="25">
        <f t="shared" si="6"/>
        <v>25.983333333333334</v>
      </c>
      <c r="I79" s="26">
        <f t="shared" si="7"/>
        <v>3.4858045460600988</v>
      </c>
      <c r="J79" s="26">
        <f t="shared" si="8"/>
        <v>13.415540267069016</v>
      </c>
      <c r="K79" s="27">
        <f t="shared" si="9"/>
        <v>25.983333333333334</v>
      </c>
      <c r="L79" s="27">
        <f t="shared" si="10"/>
        <v>25</v>
      </c>
      <c r="M79" s="27">
        <f t="shared" si="11"/>
        <v>375</v>
      </c>
    </row>
    <row r="80" spans="1:13" ht="23.25" customHeight="1" x14ac:dyDescent="0.25">
      <c r="A80" s="28">
        <v>69</v>
      </c>
      <c r="B80" s="30" t="s">
        <v>98</v>
      </c>
      <c r="C80" s="29" t="s">
        <v>34</v>
      </c>
      <c r="D80" s="22">
        <v>2</v>
      </c>
      <c r="E80" s="32">
        <v>40</v>
      </c>
      <c r="F80" s="23">
        <v>41.8</v>
      </c>
      <c r="G80" s="24">
        <v>47.56</v>
      </c>
      <c r="H80" s="25">
        <f t="shared" si="6"/>
        <v>43.120000000000005</v>
      </c>
      <c r="I80" s="26">
        <f t="shared" si="7"/>
        <v>3.9490758412570419</v>
      </c>
      <c r="J80" s="26">
        <f t="shared" si="8"/>
        <v>9.1583391494829343</v>
      </c>
      <c r="K80" s="27">
        <f t="shared" si="9"/>
        <v>43.120000000000005</v>
      </c>
      <c r="L80" s="27">
        <f t="shared" si="10"/>
        <v>43</v>
      </c>
      <c r="M80" s="27">
        <f t="shared" si="11"/>
        <v>86</v>
      </c>
    </row>
    <row r="81" spans="1:18" ht="23.25" customHeight="1" x14ac:dyDescent="0.25">
      <c r="A81" s="28">
        <v>70</v>
      </c>
      <c r="B81" s="30" t="s">
        <v>99</v>
      </c>
      <c r="C81" s="29" t="s">
        <v>34</v>
      </c>
      <c r="D81" s="22">
        <v>10</v>
      </c>
      <c r="E81" s="23">
        <v>190</v>
      </c>
      <c r="F81" s="23">
        <v>143</v>
      </c>
      <c r="G81" s="24">
        <v>164.8</v>
      </c>
      <c r="H81" s="25">
        <f t="shared" si="6"/>
        <v>165.93333333333334</v>
      </c>
      <c r="I81" s="26">
        <f t="shared" si="7"/>
        <v>23.520487523291969</v>
      </c>
      <c r="J81" s="26">
        <f t="shared" si="8"/>
        <v>14.174661022474066</v>
      </c>
      <c r="K81" s="27">
        <f t="shared" si="9"/>
        <v>165.93333333333334</v>
      </c>
      <c r="L81" s="27">
        <f t="shared" si="10"/>
        <v>165</v>
      </c>
      <c r="M81" s="27">
        <f t="shared" si="11"/>
        <v>1650</v>
      </c>
    </row>
    <row r="82" spans="1:18" ht="23.25" customHeight="1" x14ac:dyDescent="0.25">
      <c r="A82" s="28">
        <v>71</v>
      </c>
      <c r="B82" s="30" t="s">
        <v>100</v>
      </c>
      <c r="C82" s="29" t="s">
        <v>34</v>
      </c>
      <c r="D82" s="22">
        <v>10</v>
      </c>
      <c r="E82" s="23">
        <v>190</v>
      </c>
      <c r="F82" s="23">
        <v>134.93</v>
      </c>
      <c r="G82" s="24">
        <v>148.03</v>
      </c>
      <c r="H82" s="25">
        <f t="shared" si="6"/>
        <v>157.65333333333334</v>
      </c>
      <c r="I82" s="26">
        <f t="shared" si="7"/>
        <v>28.768604994565422</v>
      </c>
      <c r="J82" s="26">
        <f t="shared" si="8"/>
        <v>18.248015684983141</v>
      </c>
      <c r="K82" s="27">
        <f t="shared" si="9"/>
        <v>157.65333333333334</v>
      </c>
      <c r="L82" s="27">
        <f t="shared" si="10"/>
        <v>157</v>
      </c>
      <c r="M82" s="27">
        <f t="shared" si="11"/>
        <v>1570</v>
      </c>
    </row>
    <row r="83" spans="1:18" ht="23.25" customHeight="1" x14ac:dyDescent="0.25">
      <c r="A83" s="28">
        <v>72</v>
      </c>
      <c r="B83" s="34" t="s">
        <v>101</v>
      </c>
      <c r="C83" s="29" t="s">
        <v>34</v>
      </c>
      <c r="D83" s="22">
        <v>5</v>
      </c>
      <c r="E83" s="23">
        <v>380</v>
      </c>
      <c r="F83" s="23">
        <v>357.71</v>
      </c>
      <c r="G83" s="24">
        <v>334.54</v>
      </c>
      <c r="H83" s="25">
        <f t="shared" si="6"/>
        <v>357.41666666666669</v>
      </c>
      <c r="I83" s="26">
        <f t="shared" si="7"/>
        <v>22.731419518660353</v>
      </c>
      <c r="J83" s="26">
        <f t="shared" si="8"/>
        <v>6.3599215253887671</v>
      </c>
      <c r="K83" s="27">
        <f t="shared" si="9"/>
        <v>357.41666666666669</v>
      </c>
      <c r="L83" s="27">
        <f t="shared" si="10"/>
        <v>357</v>
      </c>
      <c r="M83" s="27">
        <f t="shared" si="11"/>
        <v>1785</v>
      </c>
    </row>
    <row r="84" spans="1:18" ht="23.25" customHeight="1" x14ac:dyDescent="0.25">
      <c r="A84" s="33">
        <v>73</v>
      </c>
      <c r="B84" s="30" t="s">
        <v>102</v>
      </c>
      <c r="C84" s="29" t="s">
        <v>34</v>
      </c>
      <c r="D84" s="22">
        <v>10</v>
      </c>
      <c r="E84" s="23">
        <v>230</v>
      </c>
      <c r="F84" s="23">
        <v>233.75</v>
      </c>
      <c r="G84" s="24">
        <v>196.18</v>
      </c>
      <c r="H84" s="25">
        <f t="shared" si="6"/>
        <v>219.97666666666669</v>
      </c>
      <c r="I84" s="26">
        <f t="shared" si="7"/>
        <v>20.693637508503265</v>
      </c>
      <c r="J84" s="26">
        <f t="shared" si="8"/>
        <v>9.4071966004742595</v>
      </c>
      <c r="K84" s="27">
        <f t="shared" si="9"/>
        <v>219.97666666666669</v>
      </c>
      <c r="L84" s="27">
        <f t="shared" si="10"/>
        <v>219</v>
      </c>
      <c r="M84" s="27">
        <f t="shared" si="11"/>
        <v>2190</v>
      </c>
    </row>
    <row r="85" spans="1:18" ht="23.25" customHeight="1" x14ac:dyDescent="0.25">
      <c r="A85" s="28">
        <v>74</v>
      </c>
      <c r="B85" s="30" t="s">
        <v>103</v>
      </c>
      <c r="C85" s="29" t="s">
        <v>34</v>
      </c>
      <c r="D85" s="22">
        <v>15</v>
      </c>
      <c r="E85" s="23">
        <v>350</v>
      </c>
      <c r="F85" s="32">
        <v>219.98</v>
      </c>
      <c r="G85" s="24">
        <v>384.25</v>
      </c>
      <c r="H85" s="25">
        <f t="shared" si="6"/>
        <v>318.07666666666665</v>
      </c>
      <c r="I85" s="26">
        <f t="shared" si="7"/>
        <v>86.663040757483998</v>
      </c>
      <c r="J85" s="26">
        <f t="shared" si="8"/>
        <v>27.245959807640922</v>
      </c>
      <c r="K85" s="27">
        <f t="shared" si="9"/>
        <v>318.07666666666665</v>
      </c>
      <c r="L85" s="27">
        <f t="shared" si="10"/>
        <v>318</v>
      </c>
      <c r="M85" s="27">
        <f t="shared" si="11"/>
        <v>4770</v>
      </c>
    </row>
    <row r="86" spans="1:18" ht="23.25" customHeight="1" x14ac:dyDescent="0.25">
      <c r="A86" s="28">
        <v>75</v>
      </c>
      <c r="B86" s="30" t="s">
        <v>104</v>
      </c>
      <c r="C86" s="29" t="s">
        <v>43</v>
      </c>
      <c r="D86" s="22">
        <v>40</v>
      </c>
      <c r="E86" s="23">
        <v>95</v>
      </c>
      <c r="F86" s="23">
        <v>124.3</v>
      </c>
      <c r="G86" s="24">
        <v>140.75</v>
      </c>
      <c r="H86" s="25">
        <f t="shared" si="6"/>
        <v>120.01666666666667</v>
      </c>
      <c r="I86" s="26">
        <f t="shared" si="7"/>
        <v>23.173817841118307</v>
      </c>
      <c r="J86" s="26">
        <f t="shared" si="8"/>
        <v>19.30883308522564</v>
      </c>
      <c r="K86" s="27">
        <f t="shared" si="9"/>
        <v>120.01666666666667</v>
      </c>
      <c r="L86" s="27">
        <f t="shared" si="10"/>
        <v>120</v>
      </c>
      <c r="M86" s="27">
        <f t="shared" si="11"/>
        <v>4800</v>
      </c>
    </row>
    <row r="87" spans="1:18" ht="23.25" customHeight="1" x14ac:dyDescent="0.25">
      <c r="A87" s="28">
        <v>76</v>
      </c>
      <c r="B87" s="30" t="s">
        <v>105</v>
      </c>
      <c r="C87" s="29" t="s">
        <v>43</v>
      </c>
      <c r="D87" s="22">
        <v>30</v>
      </c>
      <c r="E87" s="23">
        <v>100</v>
      </c>
      <c r="F87" s="23">
        <v>116.6</v>
      </c>
      <c r="G87" s="24">
        <v>146.36000000000001</v>
      </c>
      <c r="H87" s="25">
        <f t="shared" si="6"/>
        <v>120.98666666666668</v>
      </c>
      <c r="I87" s="26">
        <f t="shared" si="7"/>
        <v>23.489242928058093</v>
      </c>
      <c r="J87" s="26">
        <f t="shared" si="8"/>
        <v>19.414736826144555</v>
      </c>
      <c r="K87" s="27">
        <f t="shared" si="9"/>
        <v>120.98666666666668</v>
      </c>
      <c r="L87" s="27">
        <f t="shared" si="10"/>
        <v>120</v>
      </c>
      <c r="M87" s="27">
        <f t="shared" si="11"/>
        <v>3600</v>
      </c>
    </row>
    <row r="88" spans="1:18" ht="23.25" customHeight="1" x14ac:dyDescent="0.25">
      <c r="A88" s="28">
        <v>77</v>
      </c>
      <c r="B88" s="30" t="s">
        <v>106</v>
      </c>
      <c r="C88" s="29" t="s">
        <v>34</v>
      </c>
      <c r="D88" s="22">
        <v>10</v>
      </c>
      <c r="E88" s="23">
        <v>95</v>
      </c>
      <c r="F88" s="23">
        <v>162.75</v>
      </c>
      <c r="G88" s="24">
        <v>160.13</v>
      </c>
      <c r="H88" s="25">
        <f t="shared" si="6"/>
        <v>139.29333333333332</v>
      </c>
      <c r="I88" s="26">
        <f t="shared" si="7"/>
        <v>38.381514213659273</v>
      </c>
      <c r="J88" s="26">
        <f t="shared" si="8"/>
        <v>27.554451670569978</v>
      </c>
      <c r="K88" s="27">
        <f t="shared" si="9"/>
        <v>139.29333333333332</v>
      </c>
      <c r="L88" s="27">
        <f t="shared" si="10"/>
        <v>139</v>
      </c>
      <c r="M88" s="27">
        <f t="shared" si="11"/>
        <v>1390</v>
      </c>
    </row>
    <row r="89" spans="1:18" ht="23.25" customHeight="1" x14ac:dyDescent="0.25">
      <c r="A89" s="33">
        <v>78</v>
      </c>
      <c r="B89" s="30" t="s">
        <v>107</v>
      </c>
      <c r="C89" s="29" t="s">
        <v>34</v>
      </c>
      <c r="D89" s="22">
        <v>15</v>
      </c>
      <c r="E89" s="23">
        <v>510</v>
      </c>
      <c r="F89" s="23">
        <v>396</v>
      </c>
      <c r="G89" s="24">
        <v>377.63</v>
      </c>
      <c r="H89" s="25">
        <f t="shared" si="6"/>
        <v>427.87666666666672</v>
      </c>
      <c r="I89" s="26">
        <f t="shared" si="7"/>
        <v>71.711544630786804</v>
      </c>
      <c r="J89" s="26">
        <f t="shared" si="8"/>
        <v>16.759863347877534</v>
      </c>
      <c r="K89" s="27">
        <f t="shared" si="9"/>
        <v>427.87666666666672</v>
      </c>
      <c r="L89" s="27">
        <f t="shared" si="10"/>
        <v>427</v>
      </c>
      <c r="M89" s="27">
        <f t="shared" si="11"/>
        <v>6405</v>
      </c>
    </row>
    <row r="90" spans="1:18" ht="23.25" customHeight="1" x14ac:dyDescent="0.25">
      <c r="A90" s="28">
        <v>79</v>
      </c>
      <c r="B90" s="30" t="s">
        <v>108</v>
      </c>
      <c r="C90" s="29" t="s">
        <v>34</v>
      </c>
      <c r="D90" s="22">
        <v>10</v>
      </c>
      <c r="E90" s="23">
        <v>140</v>
      </c>
      <c r="F90" s="23">
        <v>112.44</v>
      </c>
      <c r="G90" s="24">
        <v>109.99</v>
      </c>
      <c r="H90" s="25">
        <f t="shared" si="6"/>
        <v>120.81</v>
      </c>
      <c r="I90" s="26">
        <f t="shared" si="7"/>
        <v>16.664114137871223</v>
      </c>
      <c r="J90" s="26">
        <f t="shared" si="8"/>
        <v>13.793654612922129</v>
      </c>
      <c r="K90" s="27">
        <f t="shared" si="9"/>
        <v>120.81</v>
      </c>
      <c r="L90" s="27">
        <f t="shared" si="10"/>
        <v>120</v>
      </c>
      <c r="M90" s="27">
        <f t="shared" si="11"/>
        <v>1200</v>
      </c>
    </row>
    <row r="91" spans="1:18" ht="23.25" customHeight="1" x14ac:dyDescent="0.25">
      <c r="A91" s="28">
        <v>80</v>
      </c>
      <c r="B91" s="30" t="s">
        <v>109</v>
      </c>
      <c r="C91" s="29" t="s">
        <v>34</v>
      </c>
      <c r="D91" s="22">
        <v>1</v>
      </c>
      <c r="E91" s="23">
        <v>1900</v>
      </c>
      <c r="F91" s="23">
        <v>1540</v>
      </c>
      <c r="G91" s="31">
        <v>1224</v>
      </c>
      <c r="H91" s="25">
        <f t="shared" si="6"/>
        <v>1554.6666666666667</v>
      </c>
      <c r="I91" s="26">
        <f t="shared" si="7"/>
        <v>338.23857457914744</v>
      </c>
      <c r="J91" s="26">
        <f t="shared" si="8"/>
        <v>21.756340560408283</v>
      </c>
      <c r="K91" s="27">
        <f t="shared" si="9"/>
        <v>1554.6666666666667</v>
      </c>
      <c r="L91" s="27">
        <f t="shared" si="10"/>
        <v>1554</v>
      </c>
      <c r="M91" s="27">
        <f t="shared" si="11"/>
        <v>1554</v>
      </c>
    </row>
    <row r="92" spans="1:18" ht="23.25" customHeight="1" x14ac:dyDescent="0.25">
      <c r="A92" s="28">
        <v>81</v>
      </c>
      <c r="B92" s="30" t="s">
        <v>110</v>
      </c>
      <c r="C92" s="29" t="s">
        <v>34</v>
      </c>
      <c r="D92" s="22">
        <v>10</v>
      </c>
      <c r="E92" s="32">
        <v>634</v>
      </c>
      <c r="F92" s="23">
        <v>665.87</v>
      </c>
      <c r="G92" s="24">
        <v>608.41</v>
      </c>
      <c r="H92" s="25">
        <f t="shared" si="6"/>
        <v>636.09333333333325</v>
      </c>
      <c r="I92" s="26">
        <f t="shared" si="7"/>
        <v>28.787140068671885</v>
      </c>
      <c r="J92" s="26">
        <f t="shared" si="8"/>
        <v>4.5256157485282911</v>
      </c>
      <c r="K92" s="27">
        <f t="shared" si="9"/>
        <v>636.09333333333325</v>
      </c>
      <c r="L92" s="27">
        <f t="shared" si="10"/>
        <v>636</v>
      </c>
      <c r="M92" s="27">
        <f t="shared" si="11"/>
        <v>6360</v>
      </c>
    </row>
    <row r="93" spans="1:18" ht="23.25" customHeight="1" x14ac:dyDescent="0.25">
      <c r="A93" s="28">
        <v>82</v>
      </c>
      <c r="B93" s="34" t="s">
        <v>121</v>
      </c>
      <c r="C93" s="29" t="s">
        <v>34</v>
      </c>
      <c r="D93" s="22">
        <v>5</v>
      </c>
      <c r="E93" s="32">
        <v>800</v>
      </c>
      <c r="F93" s="32">
        <v>1255</v>
      </c>
      <c r="G93" s="31">
        <v>1190</v>
      </c>
      <c r="H93" s="25">
        <f t="shared" si="6"/>
        <v>1081.6666666666667</v>
      </c>
      <c r="I93" s="26">
        <f t="shared" si="7"/>
        <v>246.0860283180117</v>
      </c>
      <c r="J93" s="26">
        <f t="shared" si="8"/>
        <v>22.750634359138214</v>
      </c>
      <c r="K93" s="27">
        <f t="shared" si="9"/>
        <v>1081.6666666666667</v>
      </c>
      <c r="L93" s="27">
        <f t="shared" si="10"/>
        <v>1081</v>
      </c>
      <c r="M93" s="27">
        <f t="shared" si="11"/>
        <v>5405</v>
      </c>
    </row>
    <row r="94" spans="1:18" ht="26.25" customHeight="1" x14ac:dyDescent="0.25">
      <c r="A94" s="33">
        <v>83</v>
      </c>
      <c r="B94" s="34" t="s">
        <v>120</v>
      </c>
      <c r="C94" s="29" t="s">
        <v>34</v>
      </c>
      <c r="D94" s="22">
        <v>10</v>
      </c>
      <c r="E94" s="32">
        <v>1239</v>
      </c>
      <c r="F94" s="32">
        <v>900</v>
      </c>
      <c r="G94" s="31">
        <v>1160</v>
      </c>
      <c r="H94" s="25">
        <f t="shared" si="6"/>
        <v>1099.6666666666667</v>
      </c>
      <c r="I94" s="26">
        <f t="shared" si="7"/>
        <v>177.37061011715909</v>
      </c>
      <c r="J94" s="26">
        <f t="shared" si="8"/>
        <v>16.129488643573119</v>
      </c>
      <c r="K94" s="27">
        <f t="shared" si="9"/>
        <v>1099.6666666666667</v>
      </c>
      <c r="L94" s="27">
        <f t="shared" si="10"/>
        <v>1099</v>
      </c>
      <c r="M94" s="27">
        <f t="shared" si="11"/>
        <v>10990</v>
      </c>
    </row>
    <row r="95" spans="1:18" ht="23.25" customHeight="1" x14ac:dyDescent="0.25">
      <c r="A95" s="28">
        <v>84</v>
      </c>
      <c r="B95" s="30" t="s">
        <v>111</v>
      </c>
      <c r="C95" s="29" t="s">
        <v>34</v>
      </c>
      <c r="D95" s="22">
        <v>5</v>
      </c>
      <c r="E95" s="23">
        <v>95</v>
      </c>
      <c r="F95" s="32">
        <v>75</v>
      </c>
      <c r="G95" s="24">
        <v>64.260000000000005</v>
      </c>
      <c r="H95" s="25">
        <f t="shared" si="6"/>
        <v>78.086666666666659</v>
      </c>
      <c r="I95" s="26">
        <f t="shared" si="7"/>
        <v>15.600722205504949</v>
      </c>
      <c r="J95" s="26">
        <f t="shared" si="8"/>
        <v>19.978727318583989</v>
      </c>
      <c r="K95" s="27">
        <f t="shared" si="9"/>
        <v>78.086666666666659</v>
      </c>
      <c r="L95" s="27">
        <f t="shared" si="10"/>
        <v>78</v>
      </c>
      <c r="M95" s="27">
        <f t="shared" si="11"/>
        <v>390</v>
      </c>
    </row>
    <row r="96" spans="1:18" ht="70.5" customHeight="1" x14ac:dyDescent="0.25">
      <c r="A96" s="8"/>
      <c r="B96" s="38" t="s">
        <v>23</v>
      </c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P96" s="2"/>
      <c r="Q96" s="2"/>
      <c r="R96" s="2"/>
    </row>
    <row r="97" spans="1:19" x14ac:dyDescent="0.25">
      <c r="A97" s="15"/>
      <c r="B97" s="37" t="s">
        <v>6</v>
      </c>
      <c r="C97" s="37"/>
      <c r="D97" s="37"/>
      <c r="E97" s="37"/>
      <c r="F97" s="16"/>
      <c r="G97" s="16"/>
      <c r="H97" s="15"/>
      <c r="I97" s="15"/>
      <c r="J97" s="15"/>
      <c r="K97" s="15"/>
      <c r="L97" s="15"/>
      <c r="M97" s="17"/>
      <c r="P97" s="2"/>
      <c r="Q97" s="5"/>
      <c r="R97" s="2"/>
      <c r="S97" s="6"/>
    </row>
    <row r="98" spans="1:19" ht="15.75" x14ac:dyDescent="0.25">
      <c r="A98" s="15"/>
      <c r="B98" s="37" t="s">
        <v>18</v>
      </c>
      <c r="C98" s="37"/>
      <c r="D98" s="37"/>
      <c r="E98" s="13">
        <f>SUM(M12:M95)</f>
        <v>498737</v>
      </c>
      <c r="F98" s="14" t="s">
        <v>19</v>
      </c>
      <c r="G98" s="18"/>
      <c r="H98" s="15"/>
      <c r="I98" s="15"/>
      <c r="J98" s="15"/>
      <c r="K98" s="15"/>
      <c r="L98" s="15"/>
      <c r="M98" s="17"/>
      <c r="P98" s="2"/>
      <c r="Q98" s="2"/>
      <c r="R98" s="2"/>
      <c r="S98" s="6"/>
    </row>
    <row r="99" spans="1:19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P99" s="2"/>
      <c r="Q99" s="2"/>
      <c r="R99" s="2"/>
      <c r="S99" s="6"/>
    </row>
    <row r="100" spans="1:19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P100" s="6"/>
      <c r="Q100" s="6"/>
      <c r="R100" s="6"/>
      <c r="S100" s="6"/>
    </row>
    <row r="101" spans="1:19" ht="15" customHeight="1" x14ac:dyDescent="0.25">
      <c r="A101" s="19"/>
      <c r="B101" s="51" t="s">
        <v>29</v>
      </c>
      <c r="C101" s="51"/>
      <c r="D101" s="51"/>
      <c r="E101" s="51"/>
      <c r="F101" s="51"/>
      <c r="G101" s="51"/>
      <c r="H101" s="51"/>
      <c r="I101" s="51"/>
      <c r="J101" s="19"/>
      <c r="K101" s="19"/>
      <c r="L101" s="19"/>
      <c r="M101" s="19"/>
    </row>
    <row r="102" spans="1:19" x14ac:dyDescent="0.25">
      <c r="A102" s="19"/>
      <c r="B102" s="36" t="s">
        <v>27</v>
      </c>
      <c r="C102" s="36"/>
      <c r="D102" s="36"/>
      <c r="E102" s="36"/>
      <c r="F102" s="36"/>
      <c r="G102" s="36"/>
      <c r="H102" s="36"/>
      <c r="I102" s="36"/>
      <c r="J102" s="19"/>
      <c r="K102" s="19"/>
      <c r="L102" s="19"/>
      <c r="M102" s="19"/>
    </row>
    <row r="103" spans="1:19" x14ac:dyDescent="0.25">
      <c r="A103" s="19"/>
      <c r="B103" s="9"/>
      <c r="C103" s="9"/>
      <c r="D103" s="9"/>
      <c r="E103" s="9"/>
      <c r="F103" s="9"/>
      <c r="G103" s="9"/>
      <c r="H103" s="9"/>
      <c r="I103" s="9"/>
      <c r="J103" s="19"/>
      <c r="K103" s="19"/>
      <c r="L103" s="19"/>
      <c r="M103" s="19"/>
    </row>
    <row r="104" spans="1:19" x14ac:dyDescent="0.25">
      <c r="A104" s="19"/>
      <c r="B104" s="9"/>
      <c r="C104" s="10"/>
      <c r="D104" s="10"/>
      <c r="E104" s="39" t="s">
        <v>24</v>
      </c>
      <c r="F104" s="39"/>
      <c r="G104" s="39"/>
      <c r="H104" s="39"/>
      <c r="I104" s="39"/>
      <c r="J104" s="19"/>
      <c r="K104" s="19"/>
      <c r="L104" s="19"/>
      <c r="M104" s="19"/>
    </row>
    <row r="105" spans="1:19" x14ac:dyDescent="0.25">
      <c r="A105" s="19"/>
      <c r="B105" s="35" t="s">
        <v>28</v>
      </c>
      <c r="C105" s="35"/>
      <c r="D105" s="9"/>
      <c r="E105" s="35" t="s">
        <v>25</v>
      </c>
      <c r="F105" s="35"/>
      <c r="G105" s="35"/>
      <c r="H105" s="35"/>
      <c r="I105" s="35"/>
      <c r="J105" s="19"/>
      <c r="K105" s="19"/>
      <c r="L105" s="19"/>
      <c r="M105" s="19"/>
    </row>
    <row r="106" spans="1:19" x14ac:dyDescent="0.25">
      <c r="A106" s="19"/>
      <c r="B106" s="9"/>
      <c r="C106" s="9"/>
      <c r="D106" s="9"/>
      <c r="E106" s="9"/>
      <c r="F106" s="9"/>
      <c r="G106" s="9"/>
      <c r="H106" s="9"/>
      <c r="I106" s="9"/>
      <c r="J106" s="19"/>
      <c r="K106" s="19"/>
      <c r="L106" s="19"/>
      <c r="M106" s="19"/>
    </row>
    <row r="107" spans="1:19" x14ac:dyDescent="0.25">
      <c r="A107" s="19"/>
      <c r="B107" s="36" t="s">
        <v>26</v>
      </c>
      <c r="C107" s="36"/>
      <c r="D107" s="36"/>
      <c r="E107" s="36"/>
      <c r="F107" s="36" t="s">
        <v>122</v>
      </c>
      <c r="G107" s="36"/>
      <c r="H107" s="36"/>
      <c r="I107" s="11"/>
      <c r="J107" s="19"/>
      <c r="K107" s="19"/>
      <c r="L107" s="19"/>
      <c r="M107" s="19"/>
    </row>
    <row r="108" spans="1:19" x14ac:dyDescent="0.25">
      <c r="B108" s="12"/>
      <c r="C108" s="12"/>
      <c r="D108" s="12"/>
      <c r="E108" s="12"/>
      <c r="F108" s="12"/>
      <c r="G108" s="12"/>
      <c r="H108" s="12"/>
      <c r="I108" s="12"/>
    </row>
  </sheetData>
  <mergeCells count="30">
    <mergeCell ref="A1:M1"/>
    <mergeCell ref="A2:M2"/>
    <mergeCell ref="E10:G10"/>
    <mergeCell ref="A10:A11"/>
    <mergeCell ref="B10:B11"/>
    <mergeCell ref="C10:C11"/>
    <mergeCell ref="D10:D11"/>
    <mergeCell ref="H10:J10"/>
    <mergeCell ref="M10:M11"/>
    <mergeCell ref="A4:B4"/>
    <mergeCell ref="L10:L11"/>
    <mergeCell ref="C4:M4"/>
    <mergeCell ref="A5:B5"/>
    <mergeCell ref="K10:K11"/>
    <mergeCell ref="C9:M9"/>
    <mergeCell ref="B96:M96"/>
    <mergeCell ref="E104:I104"/>
    <mergeCell ref="C5:M5"/>
    <mergeCell ref="C6:M6"/>
    <mergeCell ref="A6:B9"/>
    <mergeCell ref="C8:M8"/>
    <mergeCell ref="C7:M7"/>
    <mergeCell ref="B101:I101"/>
    <mergeCell ref="B102:I102"/>
    <mergeCell ref="B98:D98"/>
    <mergeCell ref="B105:C105"/>
    <mergeCell ref="E105:I105"/>
    <mergeCell ref="F107:H107"/>
    <mergeCell ref="B107:E107"/>
    <mergeCell ref="B97:E97"/>
  </mergeCells>
  <pageMargins left="0.51181102362204722" right="0.51181102362204722" top="0.51181102362204722" bottom="0.39370078740157483" header="0.11811023622047245" footer="0.11811023622047245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GP2</dc:creator>
  <cp:lastModifiedBy>Zakupki-1</cp:lastModifiedBy>
  <cp:lastPrinted>2026-06-09T08:25:48Z</cp:lastPrinted>
  <dcterms:created xsi:type="dcterms:W3CDTF">2021-07-09T06:55:37Z</dcterms:created>
  <dcterms:modified xsi:type="dcterms:W3CDTF">2026-06-16T11:29:08Z</dcterms:modified>
</cp:coreProperties>
</file>