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10.3.16\public\УПРАВЛЕНИЕ ПО ОСУЩЕСТВЛЕНИЮ ЗАКУПОК\1.Закупки\1. Отдел обеспечения закупок\3. Закупки\Закупки 2026\Запрос котировок\САША МИРОНОВА\СОФИ\ЕАТ\"/>
    </mc:Choice>
  </mc:AlternateContent>
  <xr:revisionPtr revIDLastSave="0" documentId="13_ncr:1_{D79855D0-8B1D-4EE8-AEA6-A0ACDAF955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асчет цены" sheetId="2" r:id="rId1"/>
  </sheets>
  <definedNames>
    <definedName name="_xlnm._FilterDatabase" localSheetId="0" hidden="1">'Расчет цены'!$A$6:$M$10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2" l="1"/>
  <c r="M8" i="2"/>
  <c r="I8" i="2" l="1"/>
  <c r="M9" i="2" s="1"/>
  <c r="K8" i="2" l="1"/>
  <c r="L8" i="2" s="1"/>
</calcChain>
</file>

<file path=xl/sharedStrings.xml><?xml version="1.0" encoding="utf-8"?>
<sst xmlns="http://schemas.openxmlformats.org/spreadsheetml/2006/main" count="27" uniqueCount="27">
  <si>
    <t>№</t>
  </si>
  <si>
    <t>Среднее квадратичное отклонение</t>
  </si>
  <si>
    <t>Применяемый коэффициент</t>
  </si>
  <si>
    <t>Средняя цена за единицу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</si>
  <si>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
   (не должен превышать 33%)</t>
    </r>
  </si>
  <si>
    <t>Коммерческие предложения (руб./ед.изм.)</t>
  </si>
  <si>
    <t>Ед. изм.</t>
  </si>
  <si>
    <t xml:space="preserve">Приложение № 1 
к извещению об осуществлении закупки
</t>
  </si>
  <si>
    <t xml:space="preserve">Источник ценовой информации №1                    </t>
  </si>
  <si>
    <t>Количество</t>
  </si>
  <si>
    <t>Итоговая начальная (максимальная) цена контракта составит:</t>
  </si>
  <si>
    <t>Начальная максимальная цена контракта составляет:</t>
  </si>
  <si>
    <t>Наименование объекта закупки</t>
  </si>
  <si>
    <t>Используемый метод определения НМЦК 
с обоснованием:</t>
  </si>
  <si>
    <t>Наименование товара</t>
  </si>
  <si>
    <t>НМЦК товара, определяемая методом сопоставимых рыночных цен (анализ рынка)</t>
  </si>
  <si>
    <t xml:space="preserve">Начальная (максимальная) цена контракта включает в себя все расходы, в том числе: стоимость товара, доставку и разгрузку до места хранения товара, а также  уплату всех налогов, пошлин, сборов и иных платежей, которые являются обязательными в соответствии с действующим законодательством Российской Федерации.                                                                                                                                                                                                     </t>
  </si>
  <si>
    <t>Метод сопоставимых рыночных цен (анализа рынка)*</t>
  </si>
  <si>
    <t xml:space="preserve"> Обоснование стартовой цены контракта на на предоставление права использования программы для ЭВМ, предназначенной для обеспечения учета и анализа, планирования и управления производственно-финансовой деятельностью предприятия – Программно-технологический продукт «Система обработки финансовой информации» (ПТП «СОФИ») </t>
  </si>
  <si>
    <t xml:space="preserve">Предоставление права использования программы для ЭВМ, предназначенной для обеспечения учета и анализа, планирования и управления производственно-финансовой деятельностью предприятия – Программно-технологический продукт «Система обработки финансовой информации» (ПТП «СОФИ») </t>
  </si>
  <si>
    <t>Программное обеспечение</t>
  </si>
  <si>
    <t>условная единица</t>
  </si>
  <si>
    <t>Источник ценовой информации №2 (Контракт 24ОД-3104 от 19.12.2024 г.)</t>
  </si>
  <si>
    <t>Источник ценовой информации №3 (Контракт 25ОД-2249 от 26.09.2025 г.)</t>
  </si>
  <si>
    <t>Стартовая цена контракта (руб.)</t>
  </si>
  <si>
    <t>Стартовая цена за единицу (руб.)</t>
  </si>
  <si>
    <t>360 197 (Триста шестьдесят тысяч сто девяносто семь) рублей 68 копеек, в том числе НДС 22% - 64 953 (шестьдесят четыре тысячи девятьсот пятьдесят три) рубля 68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</si>
</sst>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.0000"/>
  </numFmts>
  <fonts count="2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0" applyFont="1"/>
    <xf numFmtId="0" fontId="3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/>
    <xf numFmtId="0" fontId="4" fillId="0" borderId="0" xfId="0" applyFont="1" applyAlignment="1" applyProtection="1">
      <alignment wrapText="1"/>
      <protection locked="0"/>
    </xf>
    <xf numFmtId="165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49" fontId="7" fillId="0" borderId="0" xfId="0" applyNumberFormat="1" applyFont="1"/>
    <xf numFmtId="0" fontId="11" fillId="0" borderId="0" xfId="0" applyFont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19" fillId="0" borderId="0" xfId="0" applyFont="1"/>
    <xf numFmtId="164" fontId="8" fillId="0" borderId="10" xfId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4" fontId="20" fillId="0" borderId="2" xfId="0" applyNumberFormat="1" applyFont="1" applyBorder="1" applyAlignment="1">
      <alignment horizontal="center" vertical="center" wrapText="1"/>
    </xf>
    <xf numFmtId="2" fontId="20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164" fontId="21" fillId="0" borderId="2" xfId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wrapText="1"/>
      <protection locked="0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>
      <alignment horizontal="left"/>
    </xf>
    <xf numFmtId="4" fontId="8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center" vertical="center" wrapText="1"/>
    </xf>
    <xf numFmtId="4" fontId="22" fillId="0" borderId="2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6</xdr:row>
      <xdr:rowOff>1005840</xdr:rowOff>
    </xdr:from>
    <xdr:to>
      <xdr:col>11</xdr:col>
      <xdr:colOff>909444</xdr:colOff>
      <xdr:row>6</xdr:row>
      <xdr:rowOff>1363979</xdr:rowOff>
    </xdr:to>
    <xdr:pic>
      <xdr:nvPicPr>
        <xdr:cNvPr id="2688" name="Picture 1">
          <a:extLst>
            <a:ext uri="{FF2B5EF4-FFF2-40B4-BE49-F238E27FC236}">
              <a16:creationId xmlns:a16="http://schemas.microsoft.com/office/drawing/2014/main" id="{28AC827D-68B6-4F49-88FE-A3EF47C69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7445" y="3276600"/>
          <a:ext cx="823719" cy="3581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6</xdr:row>
      <xdr:rowOff>875030</xdr:rowOff>
    </xdr:from>
    <xdr:to>
      <xdr:col>10</xdr:col>
      <xdr:colOff>990600</xdr:colOff>
      <xdr:row>6</xdr:row>
      <xdr:rowOff>1290222</xdr:rowOff>
    </xdr:to>
    <xdr:pic>
      <xdr:nvPicPr>
        <xdr:cNvPr id="2689" name="Picture 2">
          <a:extLst>
            <a:ext uri="{FF2B5EF4-FFF2-40B4-BE49-F238E27FC236}">
              <a16:creationId xmlns:a16="http://schemas.microsoft.com/office/drawing/2014/main" id="{9096CDC8-7BF2-48EE-973D-41529F280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1590" y="3145790"/>
          <a:ext cx="971550" cy="415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topLeftCell="A5" zoomScaleNormal="100" workbookViewId="0">
      <selection activeCell="F8" sqref="F8"/>
    </sheetView>
  </sheetViews>
  <sheetFormatPr defaultColWidth="9.109375" defaultRowHeight="13.2" x14ac:dyDescent="0.25"/>
  <cols>
    <col min="1" max="1" width="6.44140625" style="15" customWidth="1"/>
    <col min="2" max="2" width="43.88671875" style="1" customWidth="1"/>
    <col min="3" max="3" width="10.33203125" style="1" customWidth="1"/>
    <col min="4" max="4" width="12.6640625" style="1" customWidth="1"/>
    <col min="5" max="5" width="14.44140625" style="1" customWidth="1"/>
    <col min="6" max="6" width="14.109375" style="1" customWidth="1"/>
    <col min="7" max="7" width="14.33203125" style="1" customWidth="1"/>
    <col min="8" max="8" width="7.33203125" style="1" hidden="1" customWidth="1"/>
    <col min="9" max="10" width="16.33203125" style="1" customWidth="1"/>
    <col min="11" max="11" width="15.44140625" style="1" customWidth="1"/>
    <col min="12" max="12" width="14.33203125" style="1" customWidth="1"/>
    <col min="13" max="13" width="20.88671875" style="1" customWidth="1"/>
    <col min="14" max="16384" width="9.109375" style="1"/>
  </cols>
  <sheetData>
    <row r="1" spans="1:16" ht="39.75" customHeight="1" x14ac:dyDescent="0.25">
      <c r="A1" s="29" t="s">
        <v>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3" spans="1:16" ht="74.400000000000006" customHeight="1" x14ac:dyDescent="0.25">
      <c r="A3" s="32" t="s">
        <v>18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</row>
    <row r="4" spans="1:16" customFormat="1" ht="40.200000000000003" customHeight="1" x14ac:dyDescent="0.3">
      <c r="A4" s="45" t="s">
        <v>12</v>
      </c>
      <c r="B4" s="45"/>
      <c r="C4" s="45" t="s">
        <v>19</v>
      </c>
      <c r="D4" s="46"/>
      <c r="E4" s="46"/>
      <c r="F4" s="46"/>
      <c r="G4" s="46"/>
      <c r="H4" s="46"/>
      <c r="I4" s="46"/>
      <c r="J4" s="46"/>
      <c r="K4" s="46"/>
      <c r="L4" s="46"/>
      <c r="M4" s="46"/>
      <c r="O4" s="18"/>
      <c r="P4" s="18"/>
    </row>
    <row r="5" spans="1:16" customFormat="1" ht="26.25" customHeight="1" x14ac:dyDescent="0.3">
      <c r="A5" s="45" t="s">
        <v>13</v>
      </c>
      <c r="B5" s="45"/>
      <c r="C5" s="45" t="s">
        <v>17</v>
      </c>
      <c r="D5" s="45"/>
      <c r="E5" s="45"/>
      <c r="F5" s="45"/>
      <c r="G5" s="45"/>
      <c r="H5" s="45"/>
      <c r="I5" s="45"/>
      <c r="J5" s="45"/>
      <c r="K5" s="45"/>
      <c r="L5" s="45"/>
      <c r="M5" s="45"/>
      <c r="O5" s="18"/>
      <c r="P5" s="18"/>
    </row>
    <row r="6" spans="1:16" ht="39" customHeight="1" x14ac:dyDescent="0.25">
      <c r="A6" s="35" t="s">
        <v>0</v>
      </c>
      <c r="B6" s="37" t="s">
        <v>14</v>
      </c>
      <c r="C6" s="39" t="s">
        <v>6</v>
      </c>
      <c r="D6" s="38" t="s">
        <v>9</v>
      </c>
      <c r="E6" s="37" t="s">
        <v>5</v>
      </c>
      <c r="F6" s="37"/>
      <c r="G6" s="37"/>
      <c r="H6" s="3"/>
      <c r="I6" s="41" t="s">
        <v>15</v>
      </c>
      <c r="J6" s="42"/>
      <c r="K6" s="42"/>
      <c r="L6" s="42"/>
      <c r="M6" s="43"/>
    </row>
    <row r="7" spans="1:16" ht="114" customHeight="1" x14ac:dyDescent="0.25">
      <c r="A7" s="36"/>
      <c r="B7" s="38"/>
      <c r="C7" s="40"/>
      <c r="D7" s="44"/>
      <c r="E7" s="17" t="s">
        <v>8</v>
      </c>
      <c r="F7" s="17" t="s">
        <v>22</v>
      </c>
      <c r="G7" s="17" t="s">
        <v>23</v>
      </c>
      <c r="H7" s="12" t="s">
        <v>2</v>
      </c>
      <c r="I7" s="14" t="s">
        <v>3</v>
      </c>
      <c r="J7" s="14" t="s">
        <v>25</v>
      </c>
      <c r="K7" s="12" t="s">
        <v>1</v>
      </c>
      <c r="L7" s="12" t="s">
        <v>4</v>
      </c>
      <c r="M7" s="13" t="s">
        <v>24</v>
      </c>
    </row>
    <row r="8" spans="1:16" ht="35.4" customHeight="1" x14ac:dyDescent="0.25">
      <c r="A8" s="22">
        <v>1</v>
      </c>
      <c r="B8" s="54" t="s">
        <v>20</v>
      </c>
      <c r="C8" s="55" t="s">
        <v>21</v>
      </c>
      <c r="D8" s="55">
        <v>4</v>
      </c>
      <c r="E8" s="56">
        <v>90049.42</v>
      </c>
      <c r="F8" s="23">
        <v>64000</v>
      </c>
      <c r="G8" s="23">
        <v>64000</v>
      </c>
      <c r="H8" s="24">
        <v>350</v>
      </c>
      <c r="I8" s="25">
        <f>ROUND((AVERAGE(E8:G8)),2)</f>
        <v>72683.14</v>
      </c>
      <c r="J8" s="25">
        <f>E8</f>
        <v>90049.42</v>
      </c>
      <c r="K8" s="26">
        <f>SQRT(((SUM((POWER(G8-I8,2)),(POWER(F8-I8,2)),(POWER(E8-I8,2)))/(COLUMNS(E8:G8)-1))))</f>
        <v>15039.639649233619</v>
      </c>
      <c r="L8" s="26">
        <f>K8/I8*100</f>
        <v>20.69206097759896</v>
      </c>
      <c r="M8" s="27">
        <f>D8*E8</f>
        <v>360197.68</v>
      </c>
    </row>
    <row r="9" spans="1:16" s="20" customFormat="1" ht="26.4" customHeight="1" x14ac:dyDescent="0.3">
      <c r="A9" s="31" t="s">
        <v>10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19">
        <f>SUM(M8:M8)</f>
        <v>360197.68</v>
      </c>
    </row>
    <row r="10" spans="1:16" s="20" customFormat="1" ht="58.2" customHeight="1" x14ac:dyDescent="0.3">
      <c r="A10" s="47" t="s">
        <v>11</v>
      </c>
      <c r="B10" s="47"/>
      <c r="C10" s="47"/>
      <c r="D10" s="47"/>
      <c r="E10" s="47"/>
      <c r="F10" s="47"/>
      <c r="G10" s="47"/>
      <c r="H10" s="21"/>
      <c r="I10" s="51" t="s">
        <v>26</v>
      </c>
      <c r="J10" s="51"/>
      <c r="K10" s="51"/>
      <c r="L10" s="51"/>
      <c r="M10" s="51"/>
    </row>
    <row r="11" spans="1:16" ht="39" customHeight="1" x14ac:dyDescent="0.25">
      <c r="A11" s="52" t="s">
        <v>16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</row>
    <row r="12" spans="1:16" ht="61.8" customHeight="1" x14ac:dyDescent="0.25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2"/>
    </row>
    <row r="13" spans="1:16" ht="18" x14ac:dyDescent="0.35">
      <c r="B13" s="50"/>
      <c r="C13" s="50"/>
      <c r="D13" s="16"/>
      <c r="E13" s="5"/>
      <c r="F13" s="5"/>
      <c r="G13" s="5"/>
      <c r="H13" s="5"/>
      <c r="I13" s="5"/>
      <c r="J13" s="5"/>
      <c r="K13" s="5"/>
      <c r="L13" s="4"/>
    </row>
    <row r="14" spans="1:16" ht="18" x14ac:dyDescent="0.35">
      <c r="B14" s="48"/>
      <c r="C14" s="48"/>
      <c r="D14" s="6"/>
      <c r="E14" s="7"/>
      <c r="F14" s="8"/>
      <c r="G14" s="9"/>
      <c r="H14" s="49"/>
      <c r="I14" s="49"/>
      <c r="J14" s="28"/>
      <c r="K14" s="10"/>
      <c r="L14" s="2"/>
      <c r="M14" s="2"/>
      <c r="N14" s="2"/>
    </row>
    <row r="15" spans="1:16" ht="13.8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6" ht="13.8" x14ac:dyDescent="0.25">
      <c r="B16" s="4"/>
      <c r="C16" s="4"/>
      <c r="D16" s="4"/>
      <c r="E16" s="4"/>
      <c r="F16" s="4"/>
      <c r="G16" s="4"/>
      <c r="H16" s="4"/>
      <c r="I16" s="11"/>
      <c r="J16" s="11"/>
      <c r="K16" s="4"/>
      <c r="L16" s="4"/>
    </row>
    <row r="17" spans="2:12" ht="13.8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2:12" ht="13.8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2:12" ht="13.8" x14ac:dyDescent="0.2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2:12" ht="13.8" x14ac:dyDescent="0.2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</sheetData>
  <autoFilter ref="A6:M10" xr:uid="{00000000-0009-0000-0000-000000000000}">
    <filterColumn colId="4" showButton="0"/>
    <filterColumn colId="5" showButton="0"/>
    <filterColumn colId="8" showButton="0"/>
    <filterColumn colId="9" showButton="0"/>
    <filterColumn colId="10" showButton="0"/>
  </autoFilter>
  <mergeCells count="20">
    <mergeCell ref="A10:G10"/>
    <mergeCell ref="B14:C14"/>
    <mergeCell ref="H14:I14"/>
    <mergeCell ref="B13:C13"/>
    <mergeCell ref="I10:M10"/>
    <mergeCell ref="A11:M11"/>
    <mergeCell ref="A12:M12"/>
    <mergeCell ref="A1:M1"/>
    <mergeCell ref="A9:L9"/>
    <mergeCell ref="A3:M3"/>
    <mergeCell ref="A6:A7"/>
    <mergeCell ref="B6:B7"/>
    <mergeCell ref="C6:C7"/>
    <mergeCell ref="E6:G6"/>
    <mergeCell ref="I6:M6"/>
    <mergeCell ref="D6:D7"/>
    <mergeCell ref="A4:B4"/>
    <mergeCell ref="A5:B5"/>
    <mergeCell ref="C4:M4"/>
    <mergeCell ref="C5:M5"/>
  </mergeCells>
  <phoneticPr fontId="15" type="noConversion"/>
  <pageMargins left="0.25" right="0.25" top="0.75" bottom="0.75" header="0.3" footer="0.3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Миронова Александра Игоревна</cp:lastModifiedBy>
  <cp:lastPrinted>2026-01-15T13:43:08Z</cp:lastPrinted>
  <dcterms:created xsi:type="dcterms:W3CDTF">2014-01-15T18:15:09Z</dcterms:created>
  <dcterms:modified xsi:type="dcterms:W3CDTF">2026-08-14T09:54:20Z</dcterms:modified>
</cp:coreProperties>
</file>