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hinaEYu\Desktop\2026\ТО и ремонт системы тревожной сигнализации (КНОПКИ ТРЕВОЖНОЙ СИГНАЛИЗАЦИИ) (Свердловская область)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цены'!$G$4:$G$7</definedName>
    <definedName name="_xlnm.Print_Area" localSheetId="0">'Расчет цены'!$A$4:$Q$7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P7" i="1" l="1"/>
  <c r="O7" i="1"/>
  <c r="Q7" i="1" s="1"/>
  <c r="M7" i="1"/>
  <c r="N7" i="1" s="1"/>
  <c r="Q8" i="1" l="1"/>
  <c r="Q9" i="1"/>
</calcChain>
</file>

<file path=xl/sharedStrings.xml><?xml version="1.0" encoding="utf-8"?>
<sst xmlns="http://schemas.openxmlformats.org/spreadsheetml/2006/main" count="27" uniqueCount="25">
  <si>
    <t>№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</si>
  <si>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</si>
  <si>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</si>
  <si>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</si>
  <si>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</si>
  <si>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</si>
  <si>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</si>
  <si>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</si>
  <si>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</si>
  <si>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</si>
  <si>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</si>
  <si>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</si>
  <si>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</si>
  <si>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</si>
  <si>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В результате произведенного расчета, начальная(максимальная) цена контракта составила:</t>
  </si>
  <si>
    <t>ИТОГО:</t>
  </si>
  <si>
    <t xml:space="preserve">усл.ед. </t>
  </si>
  <si>
    <r>
      <t>Средняя арифметическая цена за единицу     &lt;</t>
    </r>
    <r>
      <rPr>
        <b/>
        <i/>
        <sz val="8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</si>
  <si>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</si>
  <si>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</si>
  <si>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Техническое обслуживание и ремонт системы тревожной сигнализации (кнопки тревожной сигнализации) (Свердловская область)</t>
  </si>
  <si>
    <t xml:space="preserve">   В пределах выделенных лимитов бюджетных обязательств начальная (максимальная) цена контракта:   6 500,00 руб.</t>
  </si>
  <si>
    <t>Источник №1 
Вх. № 7223 от 24.07.2026</t>
  </si>
  <si>
    <t>Источник №2  
Вх. № 7222 от 24.07.2026</t>
  </si>
  <si>
    <t>Источник №3 
Вх. № 7221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</si>
</sst>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16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protection locked="0"/>
    </xf>
    <xf numFmtId="4" fontId="11" fillId="0" borderId="2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0" xfId="0" applyFont="1" applyAlignme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wrapText="1"/>
    </xf>
    <xf numFmtId="2" fontId="11" fillId="0" borderId="4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Font="1" applyAlignment="1">
      <alignment horizontal="right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1009650</xdr:colOff>
      <xdr:row>5</xdr:row>
      <xdr:rowOff>895350</xdr:rowOff>
    </xdr:from>
    <xdr:to>
      <xdr:col>12</xdr:col>
      <xdr:colOff>771525</xdr:colOff>
      <xdr:row>5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81900" y="2514600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1571625</xdr:rowOff>
    </xdr:from>
    <xdr:to>
      <xdr:col>14</xdr:col>
      <xdr:colOff>1504950</xdr:colOff>
      <xdr:row>5</xdr:row>
      <xdr:rowOff>1933575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63050" y="3190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activeCell="C5" sqref="C5:C6"/>
    </sheetView>
  </sheetViews>
  <sheetFormatPr defaultColWidth="9.140625" defaultRowHeight="12.75" x14ac:dyDescent="0.2"/>
  <cols>
    <col min="1" max="1" width="4.7109375" style="1" customWidth="1"/>
    <col min="2" max="2" width="29.710937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6" style="1" customWidth="1"/>
    <col min="18" max="18" width="11.28515625" style="1" bestFit="1" customWidth="1"/>
    <col min="19" max="16384" width="9.140625" style="1"/>
  </cols>
  <sheetData>
    <row r="1" spans="1:18" ht="15.75" x14ac:dyDescent="0.25">
      <c r="Q1" s="4"/>
    </row>
    <row r="2" spans="1:18" ht="15" customHeight="1" x14ac:dyDescent="0.25">
      <c r="N2" s="29"/>
      <c r="O2" s="30"/>
      <c r="P2" s="30"/>
      <c r="Q2" s="30"/>
    </row>
    <row r="3" spans="1:18" ht="15.75" x14ac:dyDescent="0.25">
      <c r="Q3" s="2"/>
    </row>
    <row r="4" spans="1:18" ht="42" customHeight="1" x14ac:dyDescent="0.2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ht="39" customHeight="1" x14ac:dyDescent="0.2">
      <c r="A5" s="32" t="s">
        <v>0</v>
      </c>
      <c r="B5" s="32" t="s">
        <v>11</v>
      </c>
      <c r="C5" s="32" t="s">
        <v>1</v>
      </c>
      <c r="D5" s="32" t="s">
        <v>2</v>
      </c>
      <c r="E5" s="33" t="s">
        <v>3</v>
      </c>
      <c r="F5" s="33"/>
      <c r="G5" s="33"/>
      <c r="H5" s="34" t="s">
        <v>4</v>
      </c>
      <c r="I5" s="34"/>
      <c r="J5" s="34"/>
      <c r="K5" s="34" t="s">
        <v>5</v>
      </c>
      <c r="L5" s="35" t="s">
        <v>6</v>
      </c>
      <c r="M5" s="35"/>
      <c r="N5" s="35"/>
      <c r="O5" s="36" t="s">
        <v>7</v>
      </c>
      <c r="P5" s="36"/>
      <c r="Q5" s="36"/>
    </row>
    <row r="6" spans="1:18" ht="159.75" customHeight="1" x14ac:dyDescent="0.2">
      <c r="A6" s="32"/>
      <c r="B6" s="32"/>
      <c r="C6" s="32"/>
      <c r="D6" s="32"/>
      <c r="E6" s="7" t="s">
        <v>22</v>
      </c>
      <c r="F6" s="7" t="s">
        <v>23</v>
      </c>
      <c r="G6" s="7" t="s">
        <v>24</v>
      </c>
      <c r="H6" s="16" t="s">
        <v>8</v>
      </c>
      <c r="I6" s="16" t="s">
        <v>8</v>
      </c>
      <c r="J6" s="16" t="s">
        <v>8</v>
      </c>
      <c r="K6" s="34"/>
      <c r="L6" s="8" t="s">
        <v>17</v>
      </c>
      <c r="M6" s="8" t="s">
        <v>9</v>
      </c>
      <c r="N6" s="7" t="s">
        <v>18</v>
      </c>
      <c r="O6" s="9" t="s">
        <v>19</v>
      </c>
      <c r="P6" s="10" t="s">
        <v>10</v>
      </c>
      <c r="Q6" s="10" t="s">
        <v>12</v>
      </c>
    </row>
    <row r="7" spans="1:18" ht="89.25" customHeight="1" x14ac:dyDescent="0.2">
      <c r="A7" s="6">
        <v>1</v>
      </c>
      <c r="B7" s="5" t="s">
        <v>20</v>
      </c>
      <c r="C7" s="6" t="s">
        <v>16</v>
      </c>
      <c r="D7" s="6">
        <v>5</v>
      </c>
      <c r="E7" s="11">
        <v>1300</v>
      </c>
      <c r="F7" s="11">
        <v>1400</v>
      </c>
      <c r="G7" s="11">
        <v>1500</v>
      </c>
      <c r="H7" s="8"/>
      <c r="I7" s="8"/>
      <c r="J7" s="8"/>
      <c r="K7" s="12"/>
      <c r="L7" s="13">
        <f t="shared" ref="L7" si="0">(E7+F7+G7)/3</f>
        <v>1400</v>
      </c>
      <c r="M7" s="14">
        <f t="shared" ref="M7" si="1">SQRT(((SUM((POWER(E7-L7,2)),(POWER(F7-L7,2)),(POWER(G7-L7,2)))/(COLUMNS(E7:G7)-1))))</f>
        <v>100</v>
      </c>
      <c r="N7" s="14">
        <f t="shared" ref="N7" si="2">M7/L7*100</f>
        <v>7.1428571428571423</v>
      </c>
      <c r="O7" s="15">
        <f>(D7*L7)</f>
        <v>7000</v>
      </c>
      <c r="P7" s="14">
        <f>SUM(L7)</f>
        <v>1400</v>
      </c>
      <c r="Q7" s="14">
        <f>SUM(O7)</f>
        <v>7000</v>
      </c>
      <c r="R7" s="19"/>
    </row>
    <row r="8" spans="1:18" ht="30" customHeight="1" x14ac:dyDescent="0.25">
      <c r="A8" s="24" t="s">
        <v>15</v>
      </c>
      <c r="B8" s="25"/>
      <c r="C8" s="25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  <c r="Q8" s="18">
        <f>SUM(Q7:Q7)</f>
        <v>7000</v>
      </c>
    </row>
    <row r="9" spans="1:18" ht="15.75" x14ac:dyDescent="0.25">
      <c r="A9" s="22" t="s">
        <v>14</v>
      </c>
      <c r="B9" s="23"/>
      <c r="C9" s="23"/>
      <c r="D9" s="23"/>
      <c r="E9" s="23"/>
      <c r="F9" s="23"/>
      <c r="G9" s="23"/>
      <c r="H9" s="19"/>
      <c r="I9" s="19"/>
      <c r="J9" s="19"/>
      <c r="K9" s="19"/>
      <c r="L9" s="19"/>
      <c r="M9" s="19"/>
      <c r="N9" s="19"/>
      <c r="O9" s="19"/>
      <c r="P9" s="19"/>
      <c r="Q9" s="20">
        <f>SUM(Q7:Q7)</f>
        <v>7000</v>
      </c>
    </row>
    <row r="10" spans="1:18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 ht="15.75" x14ac:dyDescent="0.25">
      <c r="A11" s="17" t="s">
        <v>21</v>
      </c>
      <c r="B11" s="21"/>
      <c r="C11" s="21"/>
      <c r="D11" s="21"/>
      <c r="E11" s="21"/>
      <c r="F11" s="21"/>
      <c r="G11" s="21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3" spans="1:18" x14ac:dyDescent="0.2">
      <c r="B13" s="3"/>
    </row>
  </sheetData>
  <autoFilter ref="G4:G7"/>
  <mergeCells count="14">
    <mergeCell ref="A9:G9"/>
    <mergeCell ref="A8:C8"/>
    <mergeCell ref="D8:P8"/>
    <mergeCell ref="N2:Q2"/>
    <mergeCell ref="A4:Q4"/>
    <mergeCell ref="A5:A6"/>
    <mergeCell ref="B5:B6"/>
    <mergeCell ref="C5:C6"/>
    <mergeCell ref="D5:D6"/>
    <mergeCell ref="E5:G5"/>
    <mergeCell ref="H5:J5"/>
    <mergeCell ref="K5:K6"/>
    <mergeCell ref="L5:N5"/>
    <mergeCell ref="O5:Q5"/>
  </mergeCells>
  <pageMargins left="0.5118110236220472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Кожина Екатерина Юрьевна</cp:lastModifiedBy>
  <cp:lastPrinted>2025-03-25T10:50:48Z</cp:lastPrinted>
  <dcterms:created xsi:type="dcterms:W3CDTF">2018-01-25T11:04:14Z</dcterms:created>
  <dcterms:modified xsi:type="dcterms:W3CDTF">2026-07-28T08:48:28Z</dcterms:modified>
</cp:coreProperties>
</file>