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5" i="1"/>
  <c r="M6" i="1"/>
  <c r="M7" i="1"/>
  <c r="M8" i="1"/>
  <c r="M9" i="1"/>
  <c r="M10" i="1"/>
  <c r="M11" i="1"/>
  <c r="L6" i="1"/>
  <c r="L7" i="1"/>
  <c r="L8" i="1"/>
  <c r="L9" i="1"/>
  <c r="L10" i="1"/>
  <c r="L11" i="1"/>
  <c r="E6" i="1"/>
  <c r="E7" i="1"/>
  <c r="E8" i="1"/>
  <c r="E9" i="1"/>
  <c r="E10" i="1"/>
  <c r="E11" i="1"/>
  <c r="G6" i="1"/>
  <c r="G7" i="1"/>
  <c r="G8" i="1"/>
  <c r="G9" i="1"/>
  <c r="G10" i="1"/>
  <c r="G11" i="1"/>
  <c r="E5" i="1"/>
  <c r="G5" i="1"/>
  <c r="K5" i="1"/>
  <c r="L5" i="1"/>
  <c r="M5" i="1"/>
  <c r="N6" i="1" l="1"/>
  <c r="O6" i="1" s="1"/>
  <c r="N11" i="1"/>
  <c r="O11" i="1" s="1"/>
  <c r="N9" i="1"/>
  <c r="O9" i="1" s="1"/>
  <c r="N7" i="1"/>
  <c r="O7" i="1" s="1"/>
  <c r="N10" i="1"/>
  <c r="O10" i="1" s="1"/>
  <c r="N8" i="1"/>
  <c r="O8" i="1" s="1"/>
  <c r="E12" i="1"/>
  <c r="G12" i="1"/>
  <c r="I12" i="1"/>
  <c r="N5" i="1"/>
  <c r="O5" i="1" s="1"/>
  <c r="K12" i="1" l="1"/>
  <c r="H13" i="1" l="1"/>
</calcChain>
</file>

<file path=xl/sharedStrings.xml><?xml version="1.0" encoding="utf-8"?>
<sst xmlns="http://schemas.openxmlformats.org/spreadsheetml/2006/main" count="45" uniqueCount="34">
  <si>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</si>
  <si>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</si>
  <si>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</si>
  <si>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</si>
  <si>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</si>
  <si>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</si>
  <si>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</si>
  <si>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</si>
  <si>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</si>
  <si>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</si>
  <si>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</si>
  <si>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</si>
  <si>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</si>
  <si>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</si>
  <si>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</si>
  <si>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</si>
  <si>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</si>
  <si>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</si>
  <si>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</si>
  <si>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</si>
  <si>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</si>
  <si>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</si>
  <si>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шт</t>
  </si>
  <si>
    <t>упак</t>
  </si>
  <si>
    <t>Раствор очищающий общего назначения</t>
  </si>
  <si>
    <t>Универсальная индикаторная бумага pH 0–12</t>
  </si>
  <si>
    <t>Сменный датчик HI73311</t>
  </si>
  <si>
    <t>Сменный pH-электрод HI73127</t>
  </si>
  <si>
    <t>Буферный раствор pH 7.01</t>
  </si>
  <si>
    <t>Фильтр обеззоленный «Синяя лента»</t>
  </si>
  <si>
    <t>Фильтр обеззоленный «Белая лента»</t>
  </si>
  <si>
    <t>КП от 06.08.2026  вх. №4371-с;</t>
  </si>
  <si>
    <t>КП от 06.08.2026  вх. №4372-с;</t>
  </si>
  <si>
    <t>КП от 06.08.2026  вх. №4373-с.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</si>
</sst>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 applyProtection="1">
      <alignment horizontal="center" vertical="center" shrinkToFit="1"/>
      <protection locked="0" hidden="1"/>
    </xf>
    <xf numFmtId="4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ill="1"/>
    <xf numFmtId="0" fontId="1" fillId="0" borderId="0" xfId="0" applyFont="1" applyFill="1"/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90" zoomScaleNormal="190" workbookViewId="0">
      <selection activeCell="F19" sqref="F19"/>
    </sheetView>
  </sheetViews>
  <sheetFormatPr defaultRowHeight="15" x14ac:dyDescent="0.25"/>
  <cols>
    <col min="1" max="1" width="49.8554687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4.5703125" customWidth="1"/>
    <col min="15" max="15" width="11.5703125" customWidth="1"/>
  </cols>
  <sheetData>
    <row r="1" spans="1:16" ht="22.5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52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ht="21" customHeight="1" x14ac:dyDescent="0.25">
      <c r="A3" s="30" t="s">
        <v>0</v>
      </c>
      <c r="B3" s="30" t="s">
        <v>21</v>
      </c>
      <c r="C3" s="30"/>
      <c r="D3" s="12" t="s">
        <v>3</v>
      </c>
      <c r="E3" s="30" t="s">
        <v>5</v>
      </c>
      <c r="F3" s="12" t="s">
        <v>6</v>
      </c>
      <c r="G3" s="30" t="s">
        <v>5</v>
      </c>
      <c r="H3" s="12" t="s">
        <v>7</v>
      </c>
      <c r="I3" s="31" t="s">
        <v>5</v>
      </c>
      <c r="J3" s="12" t="s">
        <v>17</v>
      </c>
      <c r="K3" s="30" t="s">
        <v>5</v>
      </c>
      <c r="L3" s="29" t="s">
        <v>13</v>
      </c>
      <c r="M3" s="30" t="s">
        <v>14</v>
      </c>
      <c r="N3" s="30" t="s">
        <v>15</v>
      </c>
      <c r="O3" s="30" t="s">
        <v>16</v>
      </c>
      <c r="P3" s="26"/>
    </row>
    <row r="4" spans="1:16" ht="21.75" customHeight="1" x14ac:dyDescent="0.25">
      <c r="A4" s="30"/>
      <c r="B4" s="12" t="s">
        <v>1</v>
      </c>
      <c r="C4" s="12" t="s">
        <v>2</v>
      </c>
      <c r="D4" s="12" t="s">
        <v>4</v>
      </c>
      <c r="E4" s="30"/>
      <c r="F4" s="12" t="s">
        <v>4</v>
      </c>
      <c r="G4" s="30"/>
      <c r="H4" s="12" t="s">
        <v>4</v>
      </c>
      <c r="I4" s="32"/>
      <c r="J4" s="12" t="s">
        <v>4</v>
      </c>
      <c r="K4" s="30"/>
      <c r="L4" s="29"/>
      <c r="M4" s="30"/>
      <c r="N4" s="30"/>
      <c r="O4" s="30"/>
      <c r="P4" s="26"/>
    </row>
    <row r="5" spans="1:16" ht="16.5" customHeight="1" x14ac:dyDescent="0.25">
      <c r="A5" s="17" t="s">
        <v>25</v>
      </c>
      <c r="B5" s="2" t="s">
        <v>23</v>
      </c>
      <c r="C5" s="2">
        <v>1</v>
      </c>
      <c r="D5" s="3">
        <v>1380</v>
      </c>
      <c r="E5" s="8">
        <f>D5*C5</f>
        <v>1380</v>
      </c>
      <c r="F5" s="3">
        <v>382.47</v>
      </c>
      <c r="G5" s="8">
        <f>F5*C5</f>
        <v>382.47</v>
      </c>
      <c r="H5" s="3">
        <v>310</v>
      </c>
      <c r="I5" s="3">
        <f>H5*C5</f>
        <v>310</v>
      </c>
      <c r="J5" s="3"/>
      <c r="K5" s="8">
        <f>J5*C5</f>
        <v>0</v>
      </c>
      <c r="L5" s="4">
        <f>AVERAGE(D5,F5,H5,J5)</f>
        <v>690.82333333333338</v>
      </c>
      <c r="M5" s="5">
        <f>COUNTA(D5,F5,H5,J5)</f>
        <v>3</v>
      </c>
      <c r="N5" s="4">
        <f>SQRT(IF(D5&gt;0,POWER(D5-L5,2),0)+IF(F5&gt;0,POWER(F5-L5,2),0)+IF(H5&gt;0,POWER(H5-L5,2),0)+IF(J5&gt;0,POWER(J5-L5,2),0))/(M5-1)</f>
        <v>422.80984711412134</v>
      </c>
      <c r="O5" s="4">
        <f>N5/L5*100</f>
        <v>61.203758864657345</v>
      </c>
    </row>
    <row r="6" spans="1:16" ht="12.75" customHeight="1" x14ac:dyDescent="0.25">
      <c r="A6" s="17" t="s">
        <v>26</v>
      </c>
      <c r="B6" s="2" t="s">
        <v>22</v>
      </c>
      <c r="C6" s="2">
        <v>1</v>
      </c>
      <c r="D6" s="3">
        <v>23510</v>
      </c>
      <c r="E6" s="8">
        <f t="shared" ref="E6:E11" si="0">D6*C6</f>
        <v>23510</v>
      </c>
      <c r="F6" s="19">
        <v>29553.52</v>
      </c>
      <c r="G6" s="8">
        <f t="shared" ref="G6:G11" si="1">F6*C6</f>
        <v>29553.52</v>
      </c>
      <c r="H6" s="3">
        <v>26500</v>
      </c>
      <c r="I6" s="3">
        <f t="shared" ref="I6:I11" si="2">H6*C6</f>
        <v>26500</v>
      </c>
      <c r="J6" s="3"/>
      <c r="K6" s="8"/>
      <c r="L6" s="4">
        <f t="shared" ref="L6:L11" si="3">AVERAGE(D6,F6,H6,J6)</f>
        <v>26521.173333333336</v>
      </c>
      <c r="M6" s="5">
        <f t="shared" ref="M6:M11" si="4">COUNTA(D6,F6,H6,J6)</f>
        <v>3</v>
      </c>
      <c r="N6" s="4">
        <f t="shared" ref="N6:N11" si="5">SQRT(IF(D6&gt;0,POWER(D6-L6,2),0)+IF(F6&gt;0,POWER(F6-L6,2),0)+IF(H6&gt;0,POWER(H6-L6,2),0)+IF(J6&gt;0,POWER(J6-L6,2),0))/(M6-1)</f>
        <v>2136.7463267937701</v>
      </c>
      <c r="O6" s="4">
        <f t="shared" ref="O6:O11" si="6">N6/L6*100</f>
        <v>8.0567563883313742</v>
      </c>
    </row>
    <row r="7" spans="1:16" ht="11.25" customHeight="1" x14ac:dyDescent="0.25">
      <c r="A7" s="17" t="s">
        <v>27</v>
      </c>
      <c r="B7" s="2" t="s">
        <v>22</v>
      </c>
      <c r="C7" s="2">
        <v>1</v>
      </c>
      <c r="D7" s="3">
        <v>21460</v>
      </c>
      <c r="E7" s="8">
        <f t="shared" si="0"/>
        <v>21460</v>
      </c>
      <c r="F7" s="3">
        <v>29169.71</v>
      </c>
      <c r="G7" s="8">
        <f t="shared" si="1"/>
        <v>29169.71</v>
      </c>
      <c r="H7" s="3">
        <v>25800</v>
      </c>
      <c r="I7" s="3">
        <f t="shared" si="2"/>
        <v>25800</v>
      </c>
      <c r="J7" s="3"/>
      <c r="K7" s="8"/>
      <c r="L7" s="4">
        <f t="shared" si="3"/>
        <v>25476.569999999996</v>
      </c>
      <c r="M7" s="5">
        <f t="shared" si="4"/>
        <v>3</v>
      </c>
      <c r="N7" s="4">
        <f t="shared" si="5"/>
        <v>2732.9802683791918</v>
      </c>
      <c r="O7" s="4">
        <f t="shared" si="6"/>
        <v>10.727426291605157</v>
      </c>
    </row>
    <row r="8" spans="1:16" ht="14.25" customHeight="1" x14ac:dyDescent="0.25">
      <c r="A8" s="17" t="s">
        <v>28</v>
      </c>
      <c r="B8" s="2" t="s">
        <v>22</v>
      </c>
      <c r="C8" s="2">
        <v>2</v>
      </c>
      <c r="D8" s="3">
        <v>7190</v>
      </c>
      <c r="E8" s="8">
        <f t="shared" si="0"/>
        <v>14380</v>
      </c>
      <c r="F8" s="3">
        <v>3220.8</v>
      </c>
      <c r="G8" s="8">
        <f t="shared" si="1"/>
        <v>6441.6</v>
      </c>
      <c r="H8" s="3">
        <v>8900</v>
      </c>
      <c r="I8" s="3">
        <f t="shared" si="2"/>
        <v>17800</v>
      </c>
      <c r="J8" s="3"/>
      <c r="K8" s="8"/>
      <c r="L8" s="4">
        <f t="shared" si="3"/>
        <v>6436.9333333333334</v>
      </c>
      <c r="M8" s="5">
        <f t="shared" si="4"/>
        <v>3</v>
      </c>
      <c r="N8" s="4">
        <f t="shared" si="5"/>
        <v>2060.1772027344314</v>
      </c>
      <c r="O8" s="4">
        <f t="shared" si="6"/>
        <v>32.005569982617466</v>
      </c>
    </row>
    <row r="9" spans="1:16" ht="11.25" customHeight="1" x14ac:dyDescent="0.25">
      <c r="A9" s="17" t="s">
        <v>29</v>
      </c>
      <c r="B9" s="2" t="s">
        <v>23</v>
      </c>
      <c r="C9" s="2">
        <v>10</v>
      </c>
      <c r="D9" s="3">
        <v>80</v>
      </c>
      <c r="E9" s="8">
        <f t="shared" si="0"/>
        <v>800</v>
      </c>
      <c r="F9" s="3">
        <v>87.23</v>
      </c>
      <c r="G9" s="8">
        <f t="shared" si="1"/>
        <v>872.30000000000007</v>
      </c>
      <c r="H9" s="3">
        <v>112</v>
      </c>
      <c r="I9" s="3">
        <f t="shared" si="2"/>
        <v>1120</v>
      </c>
      <c r="J9" s="3"/>
      <c r="K9" s="8"/>
      <c r="L9" s="4">
        <f t="shared" si="3"/>
        <v>93.076666666666668</v>
      </c>
      <c r="M9" s="5">
        <f t="shared" si="4"/>
        <v>3</v>
      </c>
      <c r="N9" s="4">
        <f t="shared" si="5"/>
        <v>11.866710439994172</v>
      </c>
      <c r="O9" s="4">
        <f t="shared" si="6"/>
        <v>12.749393446256677</v>
      </c>
    </row>
    <row r="10" spans="1:16" ht="10.5" customHeight="1" x14ac:dyDescent="0.25">
      <c r="A10" s="17" t="s">
        <v>30</v>
      </c>
      <c r="B10" s="2" t="s">
        <v>23</v>
      </c>
      <c r="C10" s="2">
        <v>10</v>
      </c>
      <c r="D10" s="3">
        <v>80</v>
      </c>
      <c r="E10" s="8">
        <f t="shared" si="0"/>
        <v>800</v>
      </c>
      <c r="F10" s="3">
        <v>87.23</v>
      </c>
      <c r="G10" s="8">
        <f t="shared" si="1"/>
        <v>872.30000000000007</v>
      </c>
      <c r="H10" s="3">
        <v>112</v>
      </c>
      <c r="I10" s="3">
        <f t="shared" si="2"/>
        <v>1120</v>
      </c>
      <c r="J10" s="3"/>
      <c r="K10" s="8"/>
      <c r="L10" s="4">
        <f t="shared" si="3"/>
        <v>93.076666666666668</v>
      </c>
      <c r="M10" s="5">
        <f t="shared" si="4"/>
        <v>3</v>
      </c>
      <c r="N10" s="4">
        <f t="shared" si="5"/>
        <v>11.866710439994172</v>
      </c>
      <c r="O10" s="4">
        <f t="shared" si="6"/>
        <v>12.749393446256677</v>
      </c>
    </row>
    <row r="11" spans="1:16" ht="12.75" customHeight="1" x14ac:dyDescent="0.25">
      <c r="A11" s="17" t="s">
        <v>24</v>
      </c>
      <c r="B11" s="2" t="s">
        <v>22</v>
      </c>
      <c r="C11" s="2">
        <v>1</v>
      </c>
      <c r="D11" s="3">
        <v>12190</v>
      </c>
      <c r="E11" s="8">
        <f t="shared" si="0"/>
        <v>12190</v>
      </c>
      <c r="F11" s="3">
        <v>7794.34</v>
      </c>
      <c r="G11" s="8">
        <f t="shared" si="1"/>
        <v>7794.34</v>
      </c>
      <c r="H11" s="3">
        <v>8900</v>
      </c>
      <c r="I11" s="3">
        <f t="shared" si="2"/>
        <v>8900</v>
      </c>
      <c r="J11" s="3"/>
      <c r="K11" s="8"/>
      <c r="L11" s="4">
        <f t="shared" si="3"/>
        <v>9628.1133333333328</v>
      </c>
      <c r="M11" s="5">
        <f t="shared" si="4"/>
        <v>3</v>
      </c>
      <c r="N11" s="4">
        <f t="shared" si="5"/>
        <v>1616.7975257485602</v>
      </c>
      <c r="O11" s="4">
        <f t="shared" si="6"/>
        <v>16.79246462701132</v>
      </c>
    </row>
    <row r="12" spans="1:16" x14ac:dyDescent="0.25">
      <c r="A12" s="18" t="s">
        <v>8</v>
      </c>
      <c r="B12" s="9"/>
      <c r="C12" s="9"/>
      <c r="D12" s="8"/>
      <c r="E12" s="10">
        <f>SUM(E5:E11)</f>
        <v>74520</v>
      </c>
      <c r="F12" s="10"/>
      <c r="G12" s="10">
        <f>SUM(G5:G11)</f>
        <v>75086.240000000005</v>
      </c>
      <c r="H12" s="10"/>
      <c r="I12" s="10">
        <f>SUM(I5:I11)</f>
        <v>81550</v>
      </c>
      <c r="J12" s="8"/>
      <c r="K12" s="8">
        <f>SUM(K5:K5)</f>
        <v>0</v>
      </c>
      <c r="L12" s="4"/>
      <c r="M12" s="5"/>
      <c r="N12" s="4"/>
      <c r="O12" s="4"/>
    </row>
    <row r="13" spans="1:16" x14ac:dyDescent="0.25">
      <c r="A13" s="20" t="s">
        <v>18</v>
      </c>
      <c r="B13" s="21"/>
      <c r="C13" s="21"/>
      <c r="D13" s="21"/>
      <c r="E13" s="21"/>
      <c r="F13" s="21"/>
      <c r="G13" s="21"/>
      <c r="H13" s="22">
        <f>E12</f>
        <v>74520</v>
      </c>
      <c r="I13" s="23"/>
      <c r="J13" s="23"/>
      <c r="K13" s="23"/>
      <c r="L13" s="23"/>
      <c r="M13" s="23"/>
      <c r="N13" s="23"/>
      <c r="O13" s="24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6" x14ac:dyDescent="0.25">
      <c r="A15" s="7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6" x14ac:dyDescent="0.25">
      <c r="A16" s="1" t="s">
        <v>9</v>
      </c>
      <c r="B16" s="14" t="s">
        <v>31</v>
      </c>
      <c r="C16" s="14"/>
      <c r="D16" s="14"/>
      <c r="E16" s="14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1" t="s">
        <v>10</v>
      </c>
      <c r="B17" s="25" t="s">
        <v>32</v>
      </c>
      <c r="C17" s="25"/>
      <c r="D17" s="25"/>
      <c r="E17" s="25"/>
      <c r="F17" s="25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1" t="s">
        <v>11</v>
      </c>
      <c r="B18" s="13" t="s">
        <v>33</v>
      </c>
      <c r="C18" s="13"/>
      <c r="D18" s="13"/>
      <c r="E18" s="13"/>
      <c r="F18" s="15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16" t="s">
        <v>20</v>
      </c>
      <c r="B20" s="11">
        <v>46244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H25" s="6"/>
    </row>
    <row r="26" spans="1:15" x14ac:dyDescent="0.25">
      <c r="H26" s="6"/>
    </row>
  </sheetData>
  <mergeCells count="15">
    <mergeCell ref="A13:G13"/>
    <mergeCell ref="H13:O13"/>
    <mergeCell ref="B17:F1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2026-08-10T23:20:27Z</dcterms:modified>
</cp:coreProperties>
</file>