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kovskayayy\Desktop\Договоры\Закупки 2026г\Березка\Закупка хозяйственного инвентаря\"/>
    </mc:Choice>
  </mc:AlternateContent>
  <bookViews>
    <workbookView xWindow="0" yWindow="0" windowWidth="28800" windowHeight="11235"/>
  </bookViews>
  <sheets>
    <sheet name="Расчёт цены" sheetId="2" r:id="rId1"/>
  </sheets>
  <calcPr calcId="152511"/>
</workbook>
</file>

<file path=xl/calcChain.xml><?xml version="1.0" encoding="utf-8"?>
<calcChain xmlns="http://schemas.openxmlformats.org/spreadsheetml/2006/main">
  <c r="I11" i="2" l="1"/>
  <c r="L11" i="2" s="1"/>
  <c r="I10" i="2"/>
  <c r="L10" i="2" s="1"/>
  <c r="J11" i="2" l="1"/>
  <c r="K11" i="2" s="1"/>
  <c r="J10" i="2"/>
  <c r="K10" i="2" s="1"/>
  <c r="L12" i="2"/>
</calcChain>
</file>

<file path=xl/sharedStrings.xml><?xml version="1.0" encoding="utf-8"?>
<sst xmlns="http://schemas.openxmlformats.org/spreadsheetml/2006/main" count="31" uniqueCount="30">
  <si>
    <t>Ед. изм</t>
  </si>
  <si>
    <t>Кол-во</t>
  </si>
  <si>
    <t>Оценка однородности совокупности значений выявленных цен, используемых в расчете Н(М)ЦК, ЦКЕП</t>
  </si>
  <si>
    <t>Источники ценовой информации (руб./ед.изм.)</t>
  </si>
  <si>
    <t>ОКПД2 /КТРУ</t>
  </si>
  <si>
    <t>(указывается предмет контракта)</t>
  </si>
  <si>
    <t xml:space="preserve">Таблица для обоснования начальной (максимальной) цены контракта </t>
  </si>
  <si>
    <t>Обоснование начальной (максимальной) цены контракта</t>
  </si>
  <si>
    <t xml:space="preserve">Средняя арифметическая цена (цена за 1 ед.изм. в руб) </t>
  </si>
  <si>
    <t>Н(М)ЦК, определяемая методом сопоставимых рыночных цен (анализа рынка)</t>
  </si>
  <si>
    <t>ИТОГО:</t>
  </si>
  <si>
    <r>
      <t xml:space="preserve">
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</si>
  <si>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 xml:space="preserve">Расчет Н(М)ЦК по формуле
где </t>
    </r>
    <r>
      <rPr>
        <sz val="12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</si>
  <si>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
Среднее квадратичное отклонение</t>
  </si>
  <si>
    <t>Наименование товаров, работ услуг</t>
  </si>
  <si>
    <t xml:space="preserve">№ п/п </t>
  </si>
  <si>
    <t>Используемый метод определения начальной (максимальной) цены контракта: метод сопоставимых рыночных цен</t>
  </si>
  <si>
    <t>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 заказчиком.
* При определении НМЦК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Обоснование выбранного метода обоснования начальной (максимальной) цены контракта:  
Информация о валюте, используемой для формирования цены контракта и расчетов с исполнителем: Российский рубль.                                                                                                                                                                             Источник – информация в информационно-телекоммуникационной сети "Интернет», содержащаяся каталогах, описаниях товаров и в других предложениях, обращенных к неопределенному кругу лиц и признаваемых в соответствии с гражданским законодательством публичными офертами.</t>
  </si>
  <si>
    <t>Шт.</t>
  </si>
  <si>
    <t xml:space="preserve">Закупка хозяйственного инвентаря для нужд
 НГИУВ – филиала ФГБОУ ДПО РМАНПО Минздрава России
</t>
  </si>
  <si>
    <t>32.50.50.190-00003066</t>
  </si>
  <si>
    <t>22.29.23.110-00000128</t>
  </si>
  <si>
    <t>Бахилы водонепроницаемые</t>
  </si>
  <si>
    <t>Стакан пластиковый для пищевых продуктов</t>
  </si>
  <si>
    <r>
      <t xml:space="preserve">Начальная (максимальная) цена контракта составляет: </t>
    </r>
    <r>
      <rPr>
        <b/>
        <sz val="12"/>
        <rFont val="Times New Roman"/>
        <family val="1"/>
        <charset val="204"/>
      </rPr>
      <t>5680 руб. (пять тысяч шестьсот восемьдесят рублей 00 копеек)</t>
    </r>
  </si>
  <si>
    <t>Дата подготовки обоснования начальной (максимальной) цены контракта: 19.05.2026г.</t>
  </si>
  <si>
    <t xml:space="preserve"> Источник №1:  Вх. № б/н от19.05.2026г (цена за 1 ед.изм. в руб)</t>
  </si>
  <si>
    <t>Источник №3: Вх. №35141 от 19.05.2026г (цена за 1 ед.изм. в руб)</t>
  </si>
  <si>
    <t>Источник №2: Вх. № 20671 от 19.05.2026г(цена за 1 ед.изм. в руб)</t>
  </si>
  <si>
    <t>Расчет произвел:  начальник отдела  договорной работы                               Ю.Ю.Быковская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</si>
</sst>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rgb="FF000000"/>
      <name val="Tahom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3" fillId="0" borderId="0"/>
  </cellStyleXfs>
  <cellXfs count="65">
    <xf numFmtId="0" fontId="0" fillId="0" borderId="0" xfId="0"/>
    <xf numFmtId="0" fontId="6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1" fontId="13" fillId="0" borderId="0" xfId="0" applyNumberFormat="1" applyFont="1" applyFill="1"/>
    <xf numFmtId="0" fontId="10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2" fontId="1" fillId="0" borderId="23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4" fontId="8" fillId="0" borderId="24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8" fillId="0" borderId="25" xfId="0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left" vertical="center" wrapText="1"/>
    </xf>
    <xf numFmtId="2" fontId="1" fillId="0" borderId="10" xfId="0" applyNumberFormat="1" applyFont="1" applyFill="1" applyBorder="1" applyAlignment="1">
      <alignment horizontal="center" vertical="center"/>
    </xf>
    <xf numFmtId="4" fontId="1" fillId="0" borderId="26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165" fontId="1" fillId="2" borderId="23" xfId="0" applyNumberFormat="1" applyFont="1" applyFill="1" applyBorder="1" applyAlignment="1">
      <alignment horizontal="center" vertical="center" wrapText="1"/>
    </xf>
    <xf numFmtId="2" fontId="14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2" fontId="14" fillId="2" borderId="0" xfId="0" applyNumberFormat="1" applyFont="1" applyFill="1" applyBorder="1"/>
    <xf numFmtId="0" fontId="15" fillId="0" borderId="1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distributed"/>
    </xf>
    <xf numFmtId="0" fontId="11" fillId="0" borderId="0" xfId="0" applyFont="1" applyFill="1" applyBorder="1" applyAlignment="1">
      <alignment horizontal="center" vertical="distributed"/>
    </xf>
    <xf numFmtId="0" fontId="11" fillId="0" borderId="12" xfId="0" applyFont="1" applyFill="1" applyBorder="1" applyAlignment="1">
      <alignment horizontal="center" vertical="distributed"/>
    </xf>
    <xf numFmtId="0" fontId="1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2" fontId="8" fillId="0" borderId="20" xfId="0" applyNumberFormat="1" applyFont="1" applyFill="1" applyBorder="1" applyAlignment="1">
      <alignment horizontal="center" vertical="center" wrapText="1"/>
    </xf>
  </cellXfs>
  <cellStyles count="4">
    <cellStyle name="Comma 4" xfId="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0</xdr:rowOff>
    </xdr:from>
    <xdr:to>
      <xdr:col>11</xdr:col>
      <xdr:colOff>0</xdr:colOff>
      <xdr:row>9</xdr:row>
      <xdr:rowOff>0</xdr:rowOff>
    </xdr:to>
    <xdr:pic>
      <xdr:nvPicPr>
        <xdr:cNvPr id="184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0175" y="39052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7845</xdr:colOff>
      <xdr:row>7</xdr:row>
      <xdr:rowOff>1196789</xdr:rowOff>
    </xdr:from>
    <xdr:to>
      <xdr:col>9</xdr:col>
      <xdr:colOff>1007970</xdr:colOff>
      <xdr:row>7</xdr:row>
      <xdr:rowOff>1634939</xdr:rowOff>
    </xdr:to>
    <xdr:pic>
      <xdr:nvPicPr>
        <xdr:cNvPr id="184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46492" y="5163671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</xdr:colOff>
      <xdr:row>7</xdr:row>
      <xdr:rowOff>419100</xdr:rowOff>
    </xdr:from>
    <xdr:to>
      <xdr:col>11</xdr:col>
      <xdr:colOff>1495425</xdr:colOff>
      <xdr:row>7</xdr:row>
      <xdr:rowOff>781050</xdr:rowOff>
    </xdr:to>
    <xdr:pic>
      <xdr:nvPicPr>
        <xdr:cNvPr id="184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63150" y="28289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257175</xdr:colOff>
      <xdr:row>9</xdr:row>
      <xdr:rowOff>0</xdr:rowOff>
    </xdr:from>
    <xdr:to>
      <xdr:col>11</xdr:col>
      <xdr:colOff>409575</xdr:colOff>
      <xdr:row>9</xdr:row>
      <xdr:rowOff>0</xdr:rowOff>
    </xdr:to>
    <xdr:pic>
      <xdr:nvPicPr>
        <xdr:cNvPr id="1846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10800" y="4324350"/>
          <a:ext cx="1524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36"/>
  <sheetViews>
    <sheetView tabSelected="1" view="pageBreakPreview" topLeftCell="A7" zoomScale="85" zoomScaleNormal="85" zoomScaleSheetLayoutView="85" workbookViewId="0">
      <selection activeCell="D10" sqref="D10:E11"/>
    </sheetView>
  </sheetViews>
  <sheetFormatPr defaultRowHeight="15.75" x14ac:dyDescent="0.25"/>
  <cols>
    <col min="1" max="1" width="8.42578125" style="7" customWidth="1"/>
    <col min="2" max="2" width="15.28515625" style="2" customWidth="1"/>
    <col min="3" max="3" width="40.85546875" style="2" customWidth="1"/>
    <col min="4" max="5" width="10.28515625" style="2" customWidth="1"/>
    <col min="6" max="6" width="17.140625" style="2" customWidth="1"/>
    <col min="7" max="7" width="18" style="2" customWidth="1"/>
    <col min="8" max="8" width="17" style="2" customWidth="1"/>
    <col min="9" max="9" width="16.85546875" style="39" customWidth="1"/>
    <col min="10" max="10" width="15.28515625" style="2" customWidth="1"/>
    <col min="11" max="11" width="16.42578125" style="2" customWidth="1"/>
    <col min="12" max="12" width="38" style="2" customWidth="1"/>
    <col min="13" max="223" width="9.140625" style="8"/>
    <col min="224" max="16384" width="9.140625" style="2"/>
  </cols>
  <sheetData>
    <row r="1" spans="1:13" ht="33" customHeight="1" x14ac:dyDescent="0.25">
      <c r="A1" s="45" t="s">
        <v>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</row>
    <row r="2" spans="1:13" ht="38.25" customHeight="1" x14ac:dyDescent="0.25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16"/>
    </row>
    <row r="3" spans="1:13" ht="16.5" customHeight="1" x14ac:dyDescent="0.25">
      <c r="A3" s="48" t="s">
        <v>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</row>
    <row r="4" spans="1:13" ht="30" customHeight="1" x14ac:dyDescent="0.25">
      <c r="A4" s="51" t="s">
        <v>16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</row>
    <row r="5" spans="1:13" ht="131.25" customHeight="1" x14ac:dyDescent="0.25">
      <c r="A5" s="57" t="s">
        <v>17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9"/>
    </row>
    <row r="6" spans="1:13" ht="18.75" customHeight="1" thickBot="1" x14ac:dyDescent="0.3">
      <c r="A6" s="54" t="s">
        <v>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6"/>
    </row>
    <row r="7" spans="1:13" ht="48.75" customHeight="1" x14ac:dyDescent="0.25">
      <c r="A7" s="60" t="s">
        <v>15</v>
      </c>
      <c r="B7" s="62" t="s">
        <v>4</v>
      </c>
      <c r="C7" s="62" t="s">
        <v>14</v>
      </c>
      <c r="D7" s="62" t="s">
        <v>0</v>
      </c>
      <c r="E7" s="62" t="s">
        <v>1</v>
      </c>
      <c r="F7" s="62" t="s">
        <v>3</v>
      </c>
      <c r="G7" s="62"/>
      <c r="H7" s="62"/>
      <c r="I7" s="64" t="s">
        <v>2</v>
      </c>
      <c r="J7" s="64"/>
      <c r="K7" s="64"/>
      <c r="L7" s="18" t="s">
        <v>9</v>
      </c>
    </row>
    <row r="8" spans="1:13" ht="148.5" customHeight="1" thickBot="1" x14ac:dyDescent="0.3">
      <c r="A8" s="61"/>
      <c r="B8" s="63"/>
      <c r="C8" s="63"/>
      <c r="D8" s="63"/>
      <c r="E8" s="63"/>
      <c r="F8" s="42" t="s">
        <v>26</v>
      </c>
      <c r="G8" s="42" t="s">
        <v>28</v>
      </c>
      <c r="H8" s="42" t="s">
        <v>27</v>
      </c>
      <c r="I8" s="34" t="s">
        <v>8</v>
      </c>
      <c r="J8" s="26" t="s">
        <v>13</v>
      </c>
      <c r="K8" s="26" t="s">
        <v>11</v>
      </c>
      <c r="L8" s="27" t="s">
        <v>12</v>
      </c>
    </row>
    <row r="9" spans="1:13" ht="15.75" customHeight="1" thickBot="1" x14ac:dyDescent="0.3">
      <c r="A9" s="14">
        <v>1</v>
      </c>
      <c r="B9" s="32">
        <v>2</v>
      </c>
      <c r="C9" s="14">
        <v>3</v>
      </c>
      <c r="D9" s="32">
        <v>4</v>
      </c>
      <c r="E9" s="14">
        <v>5</v>
      </c>
      <c r="F9" s="32">
        <v>6</v>
      </c>
      <c r="G9" s="14">
        <v>7</v>
      </c>
      <c r="H9" s="32">
        <v>8</v>
      </c>
      <c r="I9" s="35">
        <v>9</v>
      </c>
      <c r="J9" s="32">
        <v>10</v>
      </c>
      <c r="K9" s="14">
        <v>11</v>
      </c>
      <c r="L9" s="33">
        <v>12</v>
      </c>
    </row>
    <row r="10" spans="1:13" s="8" customFormat="1" ht="31.5" customHeight="1" x14ac:dyDescent="0.25">
      <c r="A10" s="28">
        <v>1</v>
      </c>
      <c r="B10" s="29" t="s">
        <v>21</v>
      </c>
      <c r="C10" s="5" t="s">
        <v>23</v>
      </c>
      <c r="D10" s="6" t="s">
        <v>18</v>
      </c>
      <c r="E10" s="6">
        <v>2000</v>
      </c>
      <c r="F10" s="6">
        <v>1.4990000000000001</v>
      </c>
      <c r="G10" s="6">
        <v>1.99</v>
      </c>
      <c r="H10" s="6">
        <v>2</v>
      </c>
      <c r="I10" s="36">
        <f>ROUND(AVERAGE(F10:H10),2)</f>
        <v>1.83</v>
      </c>
      <c r="J10" s="30">
        <f>SQRT(((SUM((POWER(F10-I10,2)),(POWER(G10-I10,2)),(POWER(H10-I10,2))/(COLUMNS(F10:H10)-1)))))</f>
        <v>0.3867958117663633</v>
      </c>
      <c r="K10" s="30">
        <f>J10/I10*100</f>
        <v>21.136383156631876</v>
      </c>
      <c r="L10" s="31">
        <f>E10*I10</f>
        <v>3660</v>
      </c>
    </row>
    <row r="11" spans="1:13" s="8" customFormat="1" ht="31.5" customHeight="1" x14ac:dyDescent="0.25">
      <c r="A11" s="15">
        <v>2</v>
      </c>
      <c r="B11" s="4" t="s">
        <v>20</v>
      </c>
      <c r="C11" s="5" t="s">
        <v>22</v>
      </c>
      <c r="D11" s="3" t="s">
        <v>18</v>
      </c>
      <c r="E11" s="3">
        <v>2000</v>
      </c>
      <c r="F11" s="3">
        <v>0.8</v>
      </c>
      <c r="G11" s="3">
        <v>1.1000000000000001</v>
      </c>
      <c r="H11" s="3">
        <v>1.1200000000000001</v>
      </c>
      <c r="I11" s="36">
        <f t="shared" ref="I11" si="0">ROUND(AVERAGE(F11:H11),2)</f>
        <v>1.01</v>
      </c>
      <c r="J11" s="30">
        <f t="shared" ref="J11" si="1">SQRT(((SUM((POWER(F11-I11,2)),(POWER(G11-I11,2)),(POWER(H11-I11,2))/(COLUMNS(F11:H11)-1)))))</f>
        <v>0.24135036772294344</v>
      </c>
      <c r="K11" s="30">
        <f t="shared" ref="K11" si="2">J11/I11*100</f>
        <v>23.896076012172617</v>
      </c>
      <c r="L11" s="31">
        <f t="shared" ref="L11" si="3">E11*I11</f>
        <v>2020</v>
      </c>
    </row>
    <row r="12" spans="1:13" s="17" customFormat="1" ht="33" customHeight="1" thickBot="1" x14ac:dyDescent="0.3">
      <c r="A12" s="19"/>
      <c r="B12" s="20"/>
      <c r="C12" s="21" t="s">
        <v>10</v>
      </c>
      <c r="D12" s="21"/>
      <c r="E12" s="22"/>
      <c r="F12" s="23"/>
      <c r="G12" s="23"/>
      <c r="H12" s="23"/>
      <c r="I12" s="37"/>
      <c r="J12" s="24"/>
      <c r="K12" s="24"/>
      <c r="L12" s="25">
        <f>SUM(L10:L11)</f>
        <v>5680</v>
      </c>
    </row>
    <row r="13" spans="1:13" s="9" customFormat="1" ht="33" customHeight="1" x14ac:dyDescent="0.25">
      <c r="A13" s="44" t="s">
        <v>24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3" ht="26.25" customHeight="1" x14ac:dyDescent="0.25">
      <c r="A14" s="44" t="s">
        <v>25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3" ht="21" customHeight="1" x14ac:dyDescent="0.25">
      <c r="A15" s="44" t="s">
        <v>29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3" x14ac:dyDescent="0.25">
      <c r="C16" s="10"/>
      <c r="I16" s="38"/>
    </row>
    <row r="17" spans="2:12" x14ac:dyDescent="0.25">
      <c r="B17" s="1"/>
      <c r="C17" s="1"/>
      <c r="I17" s="38"/>
    </row>
    <row r="18" spans="2:12" ht="19.5" customHeight="1" x14ac:dyDescent="0.25">
      <c r="C18" s="11"/>
      <c r="D18" s="8"/>
      <c r="I18" s="38"/>
    </row>
    <row r="19" spans="2:12" ht="39.75" customHeight="1" x14ac:dyDescent="0.25">
      <c r="C19" s="12"/>
      <c r="D19" s="8"/>
      <c r="I19" s="38"/>
    </row>
    <row r="20" spans="2:12" x14ac:dyDescent="0.25">
      <c r="C20" s="11"/>
      <c r="D20" s="8"/>
    </row>
    <row r="21" spans="2:12" x14ac:dyDescent="0.25">
      <c r="C21" s="8"/>
      <c r="D21" s="8"/>
    </row>
    <row r="22" spans="2:12" x14ac:dyDescent="0.25">
      <c r="C22" s="8"/>
      <c r="D22" s="8"/>
    </row>
    <row r="23" spans="2:12" x14ac:dyDescent="0.25">
      <c r="C23" s="8"/>
      <c r="D23" s="8"/>
    </row>
    <row r="24" spans="2:12" x14ac:dyDescent="0.25">
      <c r="C24" s="8"/>
      <c r="D24" s="8"/>
    </row>
    <row r="25" spans="2:12" x14ac:dyDescent="0.25">
      <c r="C25" s="8"/>
      <c r="D25" s="8"/>
    </row>
    <row r="26" spans="2:12" x14ac:dyDescent="0.25">
      <c r="C26" s="8"/>
      <c r="D26" s="8"/>
      <c r="I26" s="40"/>
      <c r="J26" s="8"/>
      <c r="K26" s="8"/>
      <c r="L26" s="8"/>
    </row>
    <row r="27" spans="2:12" x14ac:dyDescent="0.25">
      <c r="I27" s="41"/>
      <c r="J27" s="13"/>
      <c r="K27" s="13"/>
      <c r="L27" s="13"/>
    </row>
    <row r="28" spans="2:12" x14ac:dyDescent="0.25">
      <c r="I28" s="41"/>
      <c r="J28" s="13"/>
      <c r="K28" s="13"/>
      <c r="L28" s="13"/>
    </row>
    <row r="29" spans="2:12" x14ac:dyDescent="0.25">
      <c r="I29" s="41"/>
      <c r="J29" s="13"/>
      <c r="K29" s="13"/>
      <c r="L29" s="13"/>
    </row>
    <row r="30" spans="2:12" x14ac:dyDescent="0.25">
      <c r="I30" s="40"/>
      <c r="J30" s="8"/>
      <c r="K30" s="8"/>
      <c r="L30" s="8"/>
    </row>
    <row r="31" spans="2:12" x14ac:dyDescent="0.25">
      <c r="I31" s="40"/>
      <c r="J31" s="8"/>
      <c r="K31" s="8"/>
      <c r="L31" s="8"/>
    </row>
    <row r="32" spans="2:12" x14ac:dyDescent="0.25">
      <c r="I32" s="40"/>
      <c r="J32" s="8"/>
      <c r="K32" s="8"/>
      <c r="L32" s="8"/>
    </row>
    <row r="33" spans="9:12" x14ac:dyDescent="0.25">
      <c r="I33" s="40"/>
      <c r="J33" s="8"/>
      <c r="K33" s="8"/>
      <c r="L33" s="8"/>
    </row>
    <row r="34" spans="9:12" x14ac:dyDescent="0.25">
      <c r="I34" s="40"/>
      <c r="J34" s="8"/>
      <c r="K34" s="8"/>
      <c r="L34" s="8"/>
    </row>
    <row r="35" spans="9:12" x14ac:dyDescent="0.25">
      <c r="I35" s="40"/>
      <c r="J35" s="8"/>
      <c r="K35" s="8"/>
      <c r="L35" s="8"/>
    </row>
    <row r="36" spans="9:12" x14ac:dyDescent="0.25">
      <c r="I36" s="40"/>
      <c r="J36" s="8"/>
      <c r="K36" s="8"/>
      <c r="L36" s="8"/>
    </row>
  </sheetData>
  <mergeCells count="16">
    <mergeCell ref="A2:L2"/>
    <mergeCell ref="A15:L15"/>
    <mergeCell ref="A13:L13"/>
    <mergeCell ref="A1:L1"/>
    <mergeCell ref="A3:L3"/>
    <mergeCell ref="A4:L4"/>
    <mergeCell ref="A6:L6"/>
    <mergeCell ref="A14:L14"/>
    <mergeCell ref="A5:L5"/>
    <mergeCell ref="A7:A8"/>
    <mergeCell ref="D7:D8"/>
    <mergeCell ref="E7:E8"/>
    <mergeCell ref="F7:H7"/>
    <mergeCell ref="I7:K7"/>
    <mergeCell ref="C7:C8"/>
    <mergeCell ref="B7:B8"/>
  </mergeCells>
  <phoneticPr fontId="2" type="noConversion"/>
  <pageMargins left="0.27559055118110237" right="0.23622047244094491" top="0.74803149606299213" bottom="0.74803149606299213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Расчёт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bykovskayayy</cp:lastModifiedBy>
  <cp:lastPrinted>2026-05-19T06:27:43Z</cp:lastPrinted>
  <dcterms:created xsi:type="dcterms:W3CDTF">2014-01-15T18:15:09Z</dcterms:created>
  <dcterms:modified xsi:type="dcterms:W3CDTF">2026-05-25T06:25:30Z</dcterms:modified>
</cp:coreProperties>
</file>