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30" windowWidth="16260" windowHeight="6120" tabRatio="968"/>
  </bookViews>
  <sheets>
    <sheet name="микроклимат" sheetId="95" r:id="rId1"/>
    <sheet name="Список" sheetId="2" r:id="rId2"/>
  </sheets>
  <definedNames>
    <definedName name="название">Список!$A$2:$A$3</definedName>
  </definedNames>
  <calcPr calcId="145621"/>
</workbook>
</file>

<file path=xl/calcChain.xml><?xml version="1.0" encoding="utf-8"?>
<calcChain xmlns="http://schemas.openxmlformats.org/spreadsheetml/2006/main">
  <c r="F10" i="95" l="1"/>
  <c r="E10" i="95"/>
  <c r="D10" i="95"/>
  <c r="H9" i="95" l="1"/>
  <c r="G9" i="95"/>
  <c r="J9" i="95" l="1"/>
  <c r="B11" i="95" s="1"/>
  <c r="I9" i="95" l="1"/>
</calcChain>
</file>

<file path=xl/sharedStrings.xml><?xml version="1.0" encoding="utf-8"?>
<sst xmlns="http://schemas.openxmlformats.org/spreadsheetml/2006/main" count="34" uniqueCount="32">
  <si>
    <t>Коэффициент вариации</t>
  </si>
  <si>
    <t>начальной (максимальной) цены контракта (НМЦК)</t>
  </si>
  <si>
    <t>цены контракта, заключаемого с единственным поставщиком (ЦК)</t>
  </si>
  <si>
    <t>Дата подготовки расчета</t>
  </si>
  <si>
    <t>ОБОСНОВАНИЕ:</t>
  </si>
  <si>
    <t>тарифный метод  (п.8 ст.22 Федерального закона № 44-ФЗ)</t>
  </si>
  <si>
    <t>метод сопоставимых рыночных цен (анализ рынка) (п.2 ст.22 Федерального закона № 44-ФЗ)</t>
  </si>
  <si>
    <t>нормативный метод (п.7 ст.22 Федерального закона № 44-ФЗ)</t>
  </si>
  <si>
    <t>проектно-сметный метод  (п.9 ст.22 Федерального закона № 44-ФЗ)</t>
  </si>
  <si>
    <t>затратный метод  (п.10 ст.22 Федерального закона № 44-ФЗ)</t>
  </si>
  <si>
    <t>РАСЧЕТ:</t>
  </si>
  <si>
    <t>ПРЕДМЕТ КОНТРАКТА:</t>
  </si>
  <si>
    <t>ИСПОЛЬЗУЕМЫЙ МЕТОД ОПРЕДЕЛЕНИЯ ЦЕНЫ:</t>
  </si>
  <si>
    <t>Наименование ТРУ</t>
  </si>
  <si>
    <t>Цена за 1 ед. ТРУ, руб.</t>
  </si>
  <si>
    <t>нормативный метод  и метод сопоставимых рыночных цен (анализ рынка) (пп.2, 7 ст.22 Федерального закона № 44-ФЗ)</t>
  </si>
  <si>
    <t>Среднее квадратич-ное отклонение</t>
  </si>
  <si>
    <t>*Значения в графе 9 не должны превышать 33%. В противном случае совокупность значений, используемых в расчете, считается неоднородной и целесообразно провести дополнительные исследования в целях увеличения количества ценовой информации, используемой в расчетах.</t>
  </si>
  <si>
    <t>Количество услуг</t>
  </si>
  <si>
    <t>Среднерыночная стои-мость, руб.</t>
  </si>
  <si>
    <t>кол-во испытаний в год, ед.</t>
  </si>
  <si>
    <t>Предлагаемая цена за 1 ед.ТРУ, руб.</t>
  </si>
  <si>
    <t>Среднерыночная стоимость</t>
  </si>
  <si>
    <t>Производственный контроль:</t>
  </si>
  <si>
    <t>кол-во раб. мест</t>
  </si>
  <si>
    <t>оказание услуг по оценке условий труда (производственный контроль параметров микроклимата)</t>
  </si>
  <si>
    <t xml:space="preserve">микроклимат </t>
  </si>
  <si>
    <t>27.04.2026</t>
  </si>
  <si>
    <t>ЦК , руб</t>
  </si>
  <si>
    <t>Коммерческое предложение №1</t>
  </si>
  <si>
    <t>Скриншот №1</t>
  </si>
  <si>
    <t>Коммерческое предложение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</si>
</sst>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0" fontId="10" fillId="0" borderId="0" xfId="0" applyFont="1"/>
    <xf numFmtId="0" fontId="5" fillId="0" borderId="0" xfId="0" applyFont="1" applyAlignment="1">
      <alignment vertical="center"/>
    </xf>
    <xf numFmtId="0" fontId="12" fillId="0" borderId="0" xfId="0" applyFont="1"/>
    <xf numFmtId="0" fontId="0" fillId="0" borderId="4" xfId="0" applyBorder="1"/>
    <xf numFmtId="0" fontId="0" fillId="0" borderId="0" xfId="0" applyBorder="1"/>
    <xf numFmtId="0" fontId="2" fillId="0" borderId="6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wrapText="1"/>
    </xf>
    <xf numFmtId="2" fontId="3" fillId="0" borderId="5" xfId="0" applyNumberFormat="1" applyFont="1" applyBorder="1"/>
    <xf numFmtId="0" fontId="6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2" fillId="0" borderId="14" xfId="0" applyFont="1" applyBorder="1" applyAlignment="1">
      <alignment horizontal="left" vertical="center" wrapText="1"/>
    </xf>
    <xf numFmtId="0" fontId="14" fillId="0" borderId="14" xfId="0" applyFont="1" applyBorder="1" applyAlignment="1"/>
    <xf numFmtId="0" fontId="0" fillId="0" borderId="14" xfId="0" applyBorder="1" applyAlignment="1"/>
    <xf numFmtId="0" fontId="0" fillId="0" borderId="15" xfId="0" applyBorder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  <xf numFmtId="49" fontId="8" fillId="0" borderId="3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8" fillId="0" borderId="5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0" fontId="16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2" xfId="0" applyFont="1" applyFill="1" applyBorder="1" applyAlignment="1"/>
    <xf numFmtId="0" fontId="6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0" borderId="0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K24" sqref="K24"/>
    </sheetView>
  </sheetViews>
  <sheetFormatPr defaultRowHeight="15" x14ac:dyDescent="0.25"/>
  <cols>
    <col min="1" max="1" width="36.140625" customWidth="1"/>
    <col min="2" max="3" width="7.5703125" customWidth="1"/>
    <col min="4" max="4" width="14.28515625" customWidth="1"/>
    <col min="5" max="6" width="15.5703125" customWidth="1"/>
    <col min="7" max="7" width="10.28515625" customWidth="1"/>
    <col min="8" max="8" width="10.85546875" customWidth="1"/>
    <col min="9" max="9" width="9.42578125" customWidth="1"/>
    <col min="10" max="10" width="9.5703125" customWidth="1"/>
  </cols>
  <sheetData>
    <row r="1" spans="1:10" s="3" customFormat="1" ht="24" customHeight="1" x14ac:dyDescent="0.3">
      <c r="A1" s="13" t="s">
        <v>4</v>
      </c>
      <c r="B1" s="25" t="s">
        <v>2</v>
      </c>
      <c r="C1" s="25"/>
      <c r="D1" s="25"/>
      <c r="E1" s="25"/>
      <c r="F1" s="25"/>
      <c r="G1" s="26"/>
      <c r="H1" s="27"/>
      <c r="I1" s="28"/>
      <c r="J1" s="29"/>
    </row>
    <row r="2" spans="1:10" s="3" customFormat="1" ht="54" customHeight="1" x14ac:dyDescent="0.3">
      <c r="A2" s="14" t="s">
        <v>11</v>
      </c>
      <c r="B2" s="47" t="s">
        <v>25</v>
      </c>
      <c r="C2" s="47"/>
      <c r="D2" s="47"/>
      <c r="E2" s="47"/>
      <c r="F2" s="47"/>
      <c r="G2" s="48"/>
      <c r="H2" s="49"/>
      <c r="I2" s="50"/>
      <c r="J2" s="51"/>
    </row>
    <row r="3" spans="1:10" ht="31.9" customHeight="1" thickBot="1" x14ac:dyDescent="0.3">
      <c r="A3" s="15" t="s">
        <v>12</v>
      </c>
      <c r="B3" s="30" t="s">
        <v>6</v>
      </c>
      <c r="C3" s="30"/>
      <c r="D3" s="30"/>
      <c r="E3" s="30"/>
      <c r="F3" s="30"/>
      <c r="G3" s="30"/>
      <c r="H3" s="31"/>
      <c r="I3" s="32"/>
      <c r="J3" s="33"/>
    </row>
    <row r="4" spans="1:10" ht="15.75" x14ac:dyDescent="0.25">
      <c r="A4" s="8" t="s">
        <v>10</v>
      </c>
    </row>
    <row r="5" spans="1:10" ht="42.6" customHeight="1" x14ac:dyDescent="0.25">
      <c r="A5" s="34" t="s">
        <v>13</v>
      </c>
      <c r="B5" s="38" t="s">
        <v>18</v>
      </c>
      <c r="C5" s="52"/>
      <c r="D5" s="38" t="s">
        <v>21</v>
      </c>
      <c r="E5" s="39"/>
      <c r="F5" s="52"/>
      <c r="G5" s="35" t="s">
        <v>14</v>
      </c>
      <c r="H5" s="36" t="s">
        <v>16</v>
      </c>
      <c r="I5" s="36" t="s">
        <v>0</v>
      </c>
      <c r="J5" s="35" t="s">
        <v>19</v>
      </c>
    </row>
    <row r="6" spans="1:10" ht="75" x14ac:dyDescent="0.25">
      <c r="A6" s="34"/>
      <c r="B6" s="17" t="s">
        <v>24</v>
      </c>
      <c r="C6" s="17" t="s">
        <v>20</v>
      </c>
      <c r="D6" s="24" t="s">
        <v>29</v>
      </c>
      <c r="E6" s="24" t="s">
        <v>30</v>
      </c>
      <c r="F6" s="24" t="s">
        <v>31</v>
      </c>
      <c r="G6" s="35"/>
      <c r="H6" s="37"/>
      <c r="I6" s="37"/>
      <c r="J6" s="35"/>
    </row>
    <row r="7" spans="1:10" s="5" customFormat="1" ht="13.9" customHeight="1" x14ac:dyDescent="0.2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</row>
    <row r="8" spans="1:10" s="5" customFormat="1" ht="13.9" customHeight="1" x14ac:dyDescent="0.2">
      <c r="A8" s="20" t="s">
        <v>23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9" t="s">
        <v>26</v>
      </c>
      <c r="B9" s="10">
        <v>10</v>
      </c>
      <c r="C9" s="10">
        <v>1</v>
      </c>
      <c r="D9" s="11">
        <v>402.6</v>
      </c>
      <c r="E9" s="11">
        <v>750</v>
      </c>
      <c r="F9" s="11">
        <v>855.75</v>
      </c>
      <c r="G9" s="12">
        <f>ROUND(AVERAGE(D9:F9),2)</f>
        <v>669.45</v>
      </c>
      <c r="H9" s="12">
        <f>AVEDEV(D9:F9)</f>
        <v>177.9</v>
      </c>
      <c r="I9" s="12">
        <f>H9/G9*100</f>
        <v>26.574053327358278</v>
      </c>
      <c r="J9" s="12">
        <f>B9*C9*G9</f>
        <v>6694.5</v>
      </c>
    </row>
    <row r="10" spans="1:10" s="2" customFormat="1" x14ac:dyDescent="0.25">
      <c r="A10" s="19"/>
      <c r="B10" s="43"/>
      <c r="C10" s="45"/>
      <c r="D10" s="16">
        <f>D9*B9</f>
        <v>4026</v>
      </c>
      <c r="E10" s="16">
        <f>E9*B9</f>
        <v>7500</v>
      </c>
      <c r="F10" s="16">
        <f>F9*B9</f>
        <v>8557.5</v>
      </c>
      <c r="G10" s="53"/>
      <c r="H10" s="54"/>
      <c r="I10" s="54"/>
      <c r="J10" s="55"/>
    </row>
    <row r="11" spans="1:10" x14ac:dyDescent="0.25">
      <c r="A11" s="21" t="s">
        <v>22</v>
      </c>
      <c r="B11" s="40">
        <f>SUM(J9:J10)</f>
        <v>6694.5</v>
      </c>
      <c r="C11" s="41"/>
      <c r="D11" s="41"/>
      <c r="E11" s="41"/>
      <c r="F11" s="41"/>
      <c r="G11" s="41"/>
      <c r="H11" s="41"/>
      <c r="I11" s="41"/>
      <c r="J11" s="42"/>
    </row>
    <row r="12" spans="1:10" x14ac:dyDescent="0.25">
      <c r="A12" s="22" t="s">
        <v>28</v>
      </c>
      <c r="J12" s="23">
        <v>4026</v>
      </c>
    </row>
    <row r="13" spans="1:10" s="2" customFormat="1" x14ac:dyDescent="0.25">
      <c r="A13" s="19" t="s">
        <v>3</v>
      </c>
      <c r="B13" s="43" t="s">
        <v>27</v>
      </c>
      <c r="C13" s="44"/>
      <c r="D13" s="44"/>
      <c r="E13" s="44"/>
      <c r="F13" s="44"/>
      <c r="G13" s="44"/>
      <c r="H13" s="44"/>
      <c r="I13" s="44"/>
      <c r="J13" s="45"/>
    </row>
    <row r="14" spans="1:10" x14ac:dyDescent="0.25">
      <c r="A14" s="6"/>
      <c r="B14" s="6"/>
      <c r="C14" s="7"/>
    </row>
    <row r="15" spans="1:10" ht="27" customHeight="1" x14ac:dyDescent="0.25">
      <c r="A15" s="46" t="s">
        <v>17</v>
      </c>
      <c r="B15" s="46"/>
      <c r="C15" s="46"/>
      <c r="D15" s="46"/>
      <c r="E15" s="46"/>
      <c r="F15" s="46"/>
      <c r="G15" s="46"/>
      <c r="H15" s="46"/>
      <c r="I15" s="46"/>
      <c r="J15" s="46"/>
    </row>
    <row r="16" spans="1:10" ht="16.149999999999999" customHeight="1" x14ac:dyDescent="0.25"/>
    <row r="17" spans="1:8" ht="36" customHeight="1" x14ac:dyDescent="0.3">
      <c r="A17" s="56"/>
      <c r="B17" s="56"/>
      <c r="C17" s="57"/>
      <c r="D17" s="7"/>
      <c r="E17" s="7"/>
      <c r="F17" s="7"/>
      <c r="G17" s="58"/>
      <c r="H17" s="7"/>
    </row>
    <row r="18" spans="1:8" x14ac:dyDescent="0.25">
      <c r="A18" s="7"/>
      <c r="B18" s="7"/>
      <c r="C18" s="7"/>
      <c r="D18" s="7"/>
      <c r="E18" s="7"/>
      <c r="F18" s="7"/>
      <c r="G18" s="7"/>
      <c r="H18" s="7"/>
    </row>
  </sheetData>
  <mergeCells count="16">
    <mergeCell ref="B11:J11"/>
    <mergeCell ref="B13:J13"/>
    <mergeCell ref="A17:B17"/>
    <mergeCell ref="B1:J1"/>
    <mergeCell ref="B2:J2"/>
    <mergeCell ref="B3:J3"/>
    <mergeCell ref="A5:A6"/>
    <mergeCell ref="B5:C5"/>
    <mergeCell ref="G5:G6"/>
    <mergeCell ref="H5:H6"/>
    <mergeCell ref="I5:I6"/>
    <mergeCell ref="J5:J6"/>
    <mergeCell ref="B10:C10"/>
    <mergeCell ref="G10:J10"/>
    <mergeCell ref="A15:J15"/>
    <mergeCell ref="D5:F5"/>
  </mergeCells>
  <dataValidations count="1">
    <dataValidation type="list" allowBlank="1" showInputMessage="1" showErrorMessage="1" sqref="B1:C1">
      <formula1>название</formula1>
    </dataValidation>
  </dataValidations>
  <pageMargins left="0.70866141732283472" right="0.70866141732283472" top="0.55118110236220474" bottom="0.55118110236220474" header="0.31496062992125984" footer="0.31496062992125984"/>
  <pageSetup paperSize="9" scale="95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Список!$A$6:$A$11</xm:f>
          </x14:formula1>
          <xm:sqref>B3:G3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workbookViewId="0">
      <selection activeCell="B19" sqref="B19"/>
    </sheetView>
  </sheetViews>
  <sheetFormatPr defaultRowHeight="15.75" x14ac:dyDescent="0.25"/>
  <cols>
    <col min="1" max="1" width="102.7109375" style="1" bestFit="1" customWidth="1"/>
  </cols>
  <sheetData>
    <row r="2" spans="1:1" x14ac:dyDescent="0.25">
      <c r="A2" s="1" t="s">
        <v>1</v>
      </c>
    </row>
    <row r="3" spans="1:1" x14ac:dyDescent="0.25">
      <c r="A3" s="1" t="s">
        <v>2</v>
      </c>
    </row>
    <row r="6" spans="1:1" ht="18.75" x14ac:dyDescent="0.25">
      <c r="A6" s="4" t="s">
        <v>6</v>
      </c>
    </row>
    <row r="7" spans="1:1" ht="18.75" x14ac:dyDescent="0.25">
      <c r="A7" s="4" t="s">
        <v>15</v>
      </c>
    </row>
    <row r="8" spans="1:1" ht="18.75" x14ac:dyDescent="0.25">
      <c r="A8" s="4" t="s">
        <v>7</v>
      </c>
    </row>
    <row r="9" spans="1:1" ht="18.75" x14ac:dyDescent="0.25">
      <c r="A9" s="4" t="s">
        <v>5</v>
      </c>
    </row>
    <row r="10" spans="1:1" ht="18.75" x14ac:dyDescent="0.25">
      <c r="A10" s="4" t="s">
        <v>8</v>
      </c>
    </row>
    <row r="11" spans="1:1" ht="18.75" x14ac:dyDescent="0.25">
      <c r="A11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микроклимат</vt:lpstr>
      <vt:lpstr>Список</vt:lpstr>
      <vt:lpstr>название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Зумарева Лариса Петровна</dc:creator>
  <cp:lastModifiedBy>Митрошенко Вероника Сергеевна</cp:lastModifiedBy>
  <cp:lastPrinted>2025-07-01T03:09:46Z</cp:lastPrinted>
  <dcterms:created xsi:type="dcterms:W3CDTF">2017-05-19T09:58:23Z</dcterms:created>
  <dcterms:modified xsi:type="dcterms:W3CDTF">2026-04-30T03:20:07Z</dcterms:modified>
</cp:coreProperties>
</file>