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плит-система_35500\"/>
    </mc:Choice>
  </mc:AlternateContent>
  <xr:revisionPtr revIDLastSave="0" documentId="13_ncr:1_{AB92E52E-63CA-413B-BA86-12B45E44B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definedNames>
    <definedName name="_xlnm.Print_Area" localSheetId="0">Лист1!$A$1:$L$21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4" l="1"/>
  <c r="I11" i="4"/>
  <c r="J11" i="4" s="1"/>
  <c r="K11" i="4" s="1"/>
  <c r="L10" i="4" l="1"/>
  <c r="I10" i="4"/>
  <c r="J10" i="4" s="1"/>
  <c r="K10" i="4" s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<sst xmlns="http://schemas.openxmlformats.org/spreadsheetml/2006/main" count="28" uniqueCount="28">
  <si>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</si>
  <si>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</si>
  <si>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</si>
  <si>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</si>
  <si>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</si>
  <si>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</si>
  <si>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</si>
  <si>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</si>
  <si>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</si>
  <si>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 xml:space="preserve">поставщик 1 </t>
  </si>
  <si>
    <t xml:space="preserve">поставщик 2 </t>
  </si>
  <si>
    <t xml:space="preserve">поставщик 3 </t>
  </si>
  <si>
    <t>Начальная (максимальная) цена контракта (руб.)</t>
  </si>
  <si>
    <t>Коэфициент вариации цены не превышает 33,00 % поэтому совокупность значений, используемых в расчёте, принимается однородной. В соответствии</t>
  </si>
  <si>
    <t>поставщик 1 ателье офицерское</t>
  </si>
  <si>
    <t>поставщик 2 САПА Мода</t>
  </si>
  <si>
    <t>поставщик 3 ТРАСТ</t>
  </si>
  <si>
    <t xml:space="preserve">ОБОСНОВАНИЕ НАЧАЛЬНОЙ (МАКСИМАЛЬНОЙ) ЦЕНЫ КОНТРАКТА
</t>
  </si>
  <si>
    <t xml:space="preserve">Средняя арифметическая цена за единицу &lt;ц&gt; </t>
  </si>
  <si>
    <t xml:space="preserve">
</t>
  </si>
  <si>
    <t xml:space="preserve">Основные характеристики объекта закупки:поставка и монтаж сплит-системы
Используемый метод определения НМЦК с обоснованием: Для определения максимальной цены контракта были использованы коммерческие предложения. Использовался метод сопоставимых рыночных цен (анализа рынка) в соответствии с частью 6 статьи 22 Федерального закона от 05.04.2013 № 44-ФЗ
Расчет максимальной цены контракта:
В соответствии с бюджетным кодексом Российской Федерации заключение и оплата государственных контрактов, подлежащих исполнению за счет бюджетных средств, производятся в пределах доведенных казенному учреждению лимитов бюджетных обязательств.
</t>
  </si>
  <si>
    <r>
      <t xml:space="preserve">со ст. 22 Закона № 44-ФЗ, в целях применения метода сопостовимых рыночных цен (анализа рынка), использовалась информация о цене товара из коммерческих предложений представленных поставщиками. Расчет производится по минимальной цене из предложенных, исходя из доведенных казенному учреждению лимитов бюджетных обязательств.
</t>
    </r>
    <r>
      <rPr>
        <b/>
        <sz val="11"/>
        <rFont val="Times New Roman"/>
        <family val="1"/>
        <charset val="204"/>
      </rPr>
      <t xml:space="preserve">Цена государственного контракта составит  35500 ( тридцать пять тысяч пятьсот) рублей 00 копеек.
</t>
    </r>
  </si>
  <si>
    <t xml:space="preserve">Начальник ЖКО ФКУ УК УФСИН России по Смоленкой области                                                                                                                              </t>
  </si>
  <si>
    <t>С.В. Григорьев</t>
  </si>
  <si>
    <t>Монтаж сплит-системы</t>
  </si>
  <si>
    <t>усл. ед.</t>
  </si>
  <si>
    <t>Сплит-система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</si>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</sst>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Fill="1"/>
    <xf numFmtId="0" fontId="14" fillId="0" borderId="0" xfId="0" applyFont="1"/>
    <xf numFmtId="0" fontId="6" fillId="0" borderId="0" xfId="0" applyFont="1" applyFill="1" applyAlignment="1"/>
    <xf numFmtId="0" fontId="6" fillId="0" borderId="0" xfId="0" applyFont="1" applyFill="1"/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2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topLeftCell="A8" zoomScale="115" zoomScaleNormal="115" workbookViewId="0">
      <selection activeCell="F10" sqref="F10"/>
    </sheetView>
  </sheetViews>
  <sheetFormatPr defaultRowHeight="15" x14ac:dyDescent="0.25"/>
  <cols>
    <col min="1" max="1" width="3.28515625" customWidth="1"/>
    <col min="2" max="2" width="5.7109375" customWidth="1"/>
    <col min="3" max="3" width="41.42578125" customWidth="1"/>
    <col min="4" max="4" width="7.85546875" customWidth="1"/>
    <col min="6" max="6" width="9.28515625" customWidth="1"/>
    <col min="7" max="7" width="9.42578125" customWidth="1"/>
    <col min="8" max="8" width="9.7109375" customWidth="1"/>
    <col min="9" max="9" width="13.5703125" customWidth="1"/>
    <col min="10" max="10" width="11.85546875" customWidth="1"/>
    <col min="11" max="11" width="12" customWidth="1"/>
    <col min="12" max="12" width="29.85546875" customWidth="1"/>
  </cols>
  <sheetData>
    <row r="1" spans="1:14" x14ac:dyDescent="0.25">
      <c r="I1" s="41" t="s">
        <v>19</v>
      </c>
      <c r="J1" s="41"/>
      <c r="K1" s="41"/>
      <c r="L1" s="41"/>
      <c r="M1" s="26"/>
      <c r="N1" s="26"/>
    </row>
    <row r="2" spans="1:14" x14ac:dyDescent="0.25">
      <c r="I2" s="41"/>
      <c r="J2" s="41"/>
      <c r="K2" s="41"/>
      <c r="L2" s="41"/>
      <c r="M2" s="26"/>
      <c r="N2" s="26"/>
    </row>
    <row r="3" spans="1:14" ht="8.25" customHeight="1" x14ac:dyDescent="0.25">
      <c r="I3" s="41"/>
      <c r="J3" s="41"/>
      <c r="K3" s="41"/>
      <c r="L3" s="41"/>
      <c r="M3" s="26"/>
      <c r="N3" s="26"/>
    </row>
    <row r="4" spans="1:14" hidden="1" x14ac:dyDescent="0.25">
      <c r="I4" s="41"/>
      <c r="J4" s="41"/>
      <c r="K4" s="41"/>
      <c r="L4" s="41"/>
      <c r="M4" s="26"/>
      <c r="N4" s="26"/>
    </row>
    <row r="5" spans="1:14" x14ac:dyDescent="0.25">
      <c r="I5" s="16"/>
      <c r="J5" s="26"/>
      <c r="K5" s="26"/>
      <c r="L5" s="26"/>
      <c r="M5" s="26"/>
      <c r="N5" s="26"/>
    </row>
    <row r="6" spans="1:14" ht="21" customHeight="1" x14ac:dyDescent="0.25">
      <c r="A6" s="47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 ht="117.75" customHeight="1" x14ac:dyDescent="0.25">
      <c r="A7" s="42" t="s">
        <v>20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4" ht="53.25" customHeight="1" x14ac:dyDescent="0.25">
      <c r="B8" s="45" t="s">
        <v>0</v>
      </c>
      <c r="C8" s="45" t="s">
        <v>2</v>
      </c>
      <c r="D8" s="49" t="s">
        <v>1</v>
      </c>
      <c r="E8" s="49" t="s">
        <v>3</v>
      </c>
      <c r="F8" s="50" t="s">
        <v>4</v>
      </c>
      <c r="G8" s="50"/>
      <c r="H8" s="50"/>
      <c r="I8" s="43" t="s">
        <v>8</v>
      </c>
      <c r="J8" s="43"/>
      <c r="K8" s="43"/>
      <c r="L8" s="44" t="s">
        <v>7</v>
      </c>
    </row>
    <row r="9" spans="1:14" ht="127.5" customHeight="1" x14ac:dyDescent="0.25">
      <c r="B9" s="46"/>
      <c r="C9" s="46"/>
      <c r="D9" s="49"/>
      <c r="E9" s="49"/>
      <c r="F9" s="30" t="s">
        <v>9</v>
      </c>
      <c r="G9" s="30" t="s">
        <v>10</v>
      </c>
      <c r="H9" s="30" t="s">
        <v>11</v>
      </c>
      <c r="I9" s="36" t="s">
        <v>18</v>
      </c>
      <c r="J9" s="31" t="s">
        <v>5</v>
      </c>
      <c r="K9" s="27" t="s">
        <v>6</v>
      </c>
      <c r="L9" s="44"/>
    </row>
    <row r="10" spans="1:14" ht="78.75" customHeight="1" x14ac:dyDescent="0.25">
      <c r="B10" s="33">
        <v>1</v>
      </c>
      <c r="C10" s="32" t="s">
        <v>26</v>
      </c>
      <c r="D10" s="35" t="s">
        <v>27</v>
      </c>
      <c r="E10" s="32">
        <v>1</v>
      </c>
      <c r="F10" s="29">
        <v>21200</v>
      </c>
      <c r="G10" s="37">
        <v>22300</v>
      </c>
      <c r="H10" s="38">
        <v>19500</v>
      </c>
      <c r="I10" s="37">
        <f t="shared" ref="I10" si="0">AVERAGE(F10:H10)</f>
        <v>21000</v>
      </c>
      <c r="J10" s="39">
        <f t="shared" ref="J10" si="1">SQRT((((F10-I10)^2)+((G10-I10)^2)+((H10-I10)^2))/2)</f>
        <v>1410.6735979665884</v>
      </c>
      <c r="K10" s="40">
        <f t="shared" ref="K10" si="2">J10/I10*100</f>
        <v>6.7174933236504213</v>
      </c>
      <c r="L10" s="37">
        <f t="shared" ref="L10" si="3">(E10)*MIN(F10:H10)</f>
        <v>19500</v>
      </c>
    </row>
    <row r="11" spans="1:14" ht="78.75" customHeight="1" x14ac:dyDescent="0.25">
      <c r="B11" s="33">
        <v>2</v>
      </c>
      <c r="C11" s="32" t="s">
        <v>24</v>
      </c>
      <c r="D11" s="35" t="s">
        <v>25</v>
      </c>
      <c r="E11" s="32">
        <v>1</v>
      </c>
      <c r="F11" s="29">
        <v>17000</v>
      </c>
      <c r="G11" s="37">
        <v>17220</v>
      </c>
      <c r="H11" s="38">
        <v>16000</v>
      </c>
      <c r="I11" s="37">
        <f t="shared" ref="I11" si="4">AVERAGE(F11:H11)</f>
        <v>16740</v>
      </c>
      <c r="J11" s="39">
        <f t="shared" ref="J11" si="5">SQRT((((F11-I11)^2)+((G11-I11)^2)+((H11-I11)^2))/2)</f>
        <v>650.23072828035436</v>
      </c>
      <c r="K11" s="40">
        <f t="shared" ref="K11" si="6">J11/I11*100</f>
        <v>3.8842934783772662</v>
      </c>
      <c r="L11" s="37">
        <f t="shared" ref="L11" si="7">(E11)*MIN(F11:H11)</f>
        <v>16000</v>
      </c>
    </row>
    <row r="12" spans="1:14" s="10" customFormat="1" x14ac:dyDescent="0.25">
      <c r="B12" s="53" t="s">
        <v>12</v>
      </c>
      <c r="C12" s="54"/>
      <c r="D12" s="54"/>
      <c r="E12" s="54"/>
      <c r="F12" s="54"/>
      <c r="G12" s="54"/>
      <c r="H12" s="9"/>
      <c r="I12" s="9"/>
      <c r="J12" s="11"/>
      <c r="K12" s="11"/>
      <c r="L12" s="25">
        <v>35500</v>
      </c>
    </row>
    <row r="13" spans="1:14" s="10" customFormat="1" x14ac:dyDescent="0.25">
      <c r="B13" s="14"/>
      <c r="C13" s="15"/>
      <c r="D13" s="15"/>
      <c r="E13" s="15"/>
      <c r="F13" s="15"/>
      <c r="G13" s="15"/>
      <c r="H13" s="9"/>
      <c r="I13" s="9"/>
      <c r="J13" s="11"/>
      <c r="K13" s="11"/>
      <c r="L13" s="12"/>
    </row>
    <row r="14" spans="1:14" x14ac:dyDescent="0.25">
      <c r="A14" s="13" t="s">
        <v>13</v>
      </c>
      <c r="B14" s="1"/>
      <c r="C14" s="2"/>
      <c r="D14" s="1"/>
      <c r="E14" s="3"/>
      <c r="F14" s="4"/>
      <c r="G14" s="5"/>
      <c r="H14" s="5"/>
      <c r="I14" s="6"/>
      <c r="J14" s="7"/>
      <c r="K14" s="7"/>
      <c r="L14" s="8"/>
    </row>
    <row r="15" spans="1:14" ht="55.5" customHeight="1" x14ac:dyDescent="0.25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4" x14ac:dyDescent="0.25">
      <c r="A16" s="17"/>
      <c r="B16" s="17"/>
      <c r="C16" s="17"/>
      <c r="D16" s="17"/>
      <c r="E16" s="17"/>
      <c r="F16" s="18"/>
      <c r="G16" s="18"/>
      <c r="H16" s="18"/>
      <c r="I16" s="18"/>
      <c r="J16" s="18"/>
      <c r="K16" s="18"/>
      <c r="L16" s="18"/>
    </row>
    <row r="17" spans="1:12" ht="27" customHeight="1" x14ac:dyDescent="0.25">
      <c r="A17" s="19" t="s">
        <v>22</v>
      </c>
      <c r="B17" s="19"/>
      <c r="C17" s="19"/>
      <c r="D17" s="19"/>
      <c r="E17" s="18"/>
      <c r="F17" s="18"/>
      <c r="G17" s="18"/>
      <c r="H17" s="18"/>
      <c r="I17" s="18"/>
      <c r="J17" s="18"/>
      <c r="K17" s="20"/>
      <c r="L17" s="20"/>
    </row>
    <row r="18" spans="1:12" x14ac:dyDescent="0.25">
      <c r="A18" s="57"/>
      <c r="B18" s="57"/>
      <c r="C18" s="57"/>
      <c r="D18" s="57"/>
      <c r="E18" s="18"/>
      <c r="F18" s="18"/>
      <c r="G18" s="18"/>
      <c r="H18" s="18"/>
      <c r="K18" s="56" t="s">
        <v>23</v>
      </c>
      <c r="L18" s="56"/>
    </row>
    <row r="19" spans="1:12" x14ac:dyDescent="0.25">
      <c r="A19" s="18"/>
      <c r="B19" s="18"/>
      <c r="C19" s="18"/>
      <c r="D19" s="18"/>
      <c r="E19" s="18"/>
      <c r="F19" s="18"/>
      <c r="G19" s="18"/>
      <c r="H19" s="18"/>
      <c r="I19" s="34"/>
      <c r="J19" s="34"/>
      <c r="K19" s="18"/>
      <c r="L19" s="18"/>
    </row>
    <row r="20" spans="1:12" s="28" customFormat="1" ht="15" customHeight="1" x14ac:dyDescent="0.25">
      <c r="A20" s="48"/>
      <c r="B20" s="48"/>
      <c r="C20" s="48"/>
      <c r="D20" s="48"/>
      <c r="E20" s="48"/>
      <c r="F20" s="24"/>
      <c r="G20" s="24"/>
      <c r="H20" s="24"/>
      <c r="I20" s="24"/>
      <c r="J20" s="24"/>
      <c r="K20" s="24"/>
      <c r="L20" s="24"/>
    </row>
    <row r="21" spans="1:12" s="28" customFormat="1" x14ac:dyDescent="0.25">
      <c r="A21" s="51"/>
      <c r="B21" s="51"/>
      <c r="C21" s="51"/>
      <c r="D21" s="51"/>
      <c r="E21" s="51"/>
      <c r="F21" s="51"/>
      <c r="G21" s="23"/>
      <c r="H21" s="23"/>
      <c r="K21" s="52"/>
      <c r="L21" s="52"/>
    </row>
    <row r="22" spans="1:12" x14ac:dyDescent="0.25">
      <c r="A22" s="24"/>
      <c r="B22" s="24"/>
      <c r="C22" s="24"/>
      <c r="D22" s="21"/>
      <c r="E22" s="21"/>
      <c r="F22" s="21"/>
      <c r="G22" s="23"/>
      <c r="H22" s="23"/>
      <c r="I22" s="23"/>
      <c r="J22" s="23"/>
      <c r="K22" s="21"/>
      <c r="L22" s="22"/>
    </row>
    <row r="23" spans="1:1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22"/>
    </row>
    <row r="24" spans="1:1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22"/>
    </row>
    <row r="25" spans="1:1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</sheetData>
  <mergeCells count="17">
    <mergeCell ref="A20:E20"/>
    <mergeCell ref="E8:E9"/>
    <mergeCell ref="F8:H8"/>
    <mergeCell ref="A21:F21"/>
    <mergeCell ref="K21:L21"/>
    <mergeCell ref="C8:C9"/>
    <mergeCell ref="D8:D9"/>
    <mergeCell ref="B12:G12"/>
    <mergeCell ref="A15:L15"/>
    <mergeCell ref="K18:L18"/>
    <mergeCell ref="A18:D18"/>
    <mergeCell ref="I1:L4"/>
    <mergeCell ref="A7:L7"/>
    <mergeCell ref="I8:K8"/>
    <mergeCell ref="L8:L9"/>
    <mergeCell ref="B8:B9"/>
    <mergeCell ref="A6:L6"/>
  </mergeCells>
  <phoneticPr fontId="5" type="noConversion"/>
  <pageMargins left="0.39370078740157483" right="0.23622047244094488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admin</cp:lastModifiedBy>
  <cp:lastPrinted>2026-06-01T12:28:03Z</cp:lastPrinted>
  <dcterms:created xsi:type="dcterms:W3CDTF">2014-01-15T18:15:09Z</dcterms:created>
  <dcterms:modified xsi:type="dcterms:W3CDTF">2026-06-05T06:35:43Z</dcterms:modified>
</cp:coreProperties>
</file>