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630" yWindow="510" windowWidth="26535" windowHeight="12975"/>
  </bookViews>
  <sheets>
    <sheet name="Расчет НМЦК" sheetId="1" r:id="rId1"/>
    <sheet name="КП" sheetId="2" r:id="rId2"/>
  </sheets>
  <calcPr calcId="145621"/>
</workbook>
</file>

<file path=xl/calcChain.xml><?xml version="1.0" encoding="utf-8"?>
<calcChain xmlns="http://schemas.openxmlformats.org/spreadsheetml/2006/main">
  <c r="H29" i="1" l="1"/>
  <c r="I29" i="1" s="1"/>
  <c r="H28" i="1"/>
  <c r="I28" i="1" s="1"/>
  <c r="H27" i="1"/>
  <c r="I27" i="1" s="1"/>
  <c r="H26" i="1"/>
  <c r="I26" i="1" s="1"/>
  <c r="H25" i="1"/>
  <c r="I25" i="1" s="1"/>
  <c r="H24" i="1"/>
  <c r="I24" i="1" s="1"/>
  <c r="H23" i="1"/>
  <c r="I23" i="1" s="1"/>
  <c r="H22" i="1"/>
  <c r="I22" i="1" s="1"/>
  <c r="H21" i="1"/>
  <c r="I21" i="1" s="1"/>
  <c r="H20" i="1"/>
  <c r="I20" i="1" s="1"/>
  <c r="H19" i="1"/>
  <c r="I19" i="1" s="1"/>
  <c r="H18" i="1"/>
  <c r="I18" i="1" s="1"/>
  <c r="H17" i="1"/>
  <c r="I17" i="1" s="1"/>
  <c r="H16" i="1"/>
  <c r="I16" i="1" s="1"/>
  <c r="H15" i="1"/>
  <c r="I15" i="1" s="1"/>
  <c r="H14" i="1"/>
  <c r="I14" i="1" s="1"/>
  <c r="M23" i="1" l="1"/>
  <c r="M29" i="1"/>
  <c r="M28" i="1"/>
  <c r="M27" i="1"/>
  <c r="M26" i="1"/>
  <c r="M25" i="1"/>
  <c r="M24" i="1"/>
  <c r="M22" i="1"/>
  <c r="M21" i="1"/>
  <c r="M20" i="1"/>
  <c r="M19" i="1"/>
  <c r="M18" i="1"/>
  <c r="M17" i="1"/>
  <c r="M16" i="1"/>
  <c r="M15" i="1"/>
  <c r="M14" i="1"/>
  <c r="J22" i="1"/>
  <c r="J21" i="1"/>
  <c r="J20" i="1"/>
  <c r="J19" i="1"/>
  <c r="J18" i="1"/>
  <c r="J17" i="1"/>
  <c r="J16" i="1"/>
  <c r="J15" i="1"/>
  <c r="J14" i="1"/>
  <c r="M30" i="1" l="1"/>
  <c r="J23" i="1"/>
  <c r="J25" i="1"/>
  <c r="J27" i="1"/>
  <c r="J29" i="1"/>
  <c r="J24" i="1"/>
  <c r="J26" i="1"/>
  <c r="J28" i="1"/>
</calcChain>
</file>

<file path=xl/sharedStrings.xml><?xml version="1.0" encoding="utf-8"?>
<sst xmlns="http://schemas.openxmlformats.org/spreadsheetml/2006/main" count="105" uniqueCount="62">
  <si>
    <t>№ п/п</t>
  </si>
  <si>
    <t>ОКПД2/КТРУ</t>
  </si>
  <si>
    <t>Наименование товара, работы, услуги</t>
  </si>
  <si>
    <t>Кол-во</t>
  </si>
  <si>
    <t>Ед. изм.</t>
  </si>
  <si>
    <t>Источник ценовой информации №1</t>
  </si>
  <si>
    <t>Цена единицы товара, работы, услуги, руб.</t>
  </si>
  <si>
    <t>Источник ценовой информации №2</t>
  </si>
  <si>
    <t>Источник ценовой информации №3</t>
  </si>
  <si>
    <t>Средняя цена за ед. измерения, руб.</t>
  </si>
  <si>
    <t>Коэффициент вариации, %*</t>
  </si>
  <si>
    <t>Минимальная цена за ед. измерения, руб.</t>
  </si>
  <si>
    <t>Начальная (максимальная) цена, руб.</t>
  </si>
  <si>
    <t>Начальная (максимальная) цена контракта, рублей</t>
  </si>
  <si>
    <t>Обоснование начальной (максимальной) цены контракта, цены контракта, заключаемого с единственным поставщиком (подрядчиком, исполнителем)</t>
  </si>
  <si>
    <t/>
  </si>
  <si>
    <t>(предмет контракта)</t>
  </si>
  <si>
    <t>Основные характеристики объекта закупки:</t>
  </si>
  <si>
    <t>основные характеристики объекта закупки в соответствии с характеристиками объекта закупки, указанными в извещении о закупке</t>
  </si>
  <si>
    <t>Используемый метод обоснования НМЦК:</t>
  </si>
  <si>
    <t>метод сопоставимых рыночных цен (анализа рынка).
Расчет произведен в соответствии с Приказом Министерства экономического развития РФ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на основании информации о ценах товаров, работ, услуг, полученной по запросу заказчика и (или) информации о ценах товаров, работ, услуг, содержащейся в реестрe контрактов ЕИС.
В соответствии со статьей 34 Бюджетного кодекса Российской Федерации от 31.07.1998 № 145-ФЗ значение начальной (максимальной) цены контракта Заказчиком устанавливается на основании минимального ценового предложения.</t>
  </si>
  <si>
    <t>Расчет НМЦК:</t>
  </si>
  <si>
    <r>
      <rPr>
        <sz val="9"/>
        <color rgb="FF000000"/>
        <rFont val="Times New Roman"/>
        <family val="2"/>
      </rPr>
      <t>* В целях определения однородности совокупности значений выявленных цен, используемых в расчетах определен коэффициент вариации по следующей формуле: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где: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V - коэффициент вариации;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                                             - среднее квадратичное отклонение;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ц</t>
    </r>
    <r>
      <rPr>
        <vertAlign val="subscript"/>
        <sz val="9"/>
        <color rgb="FF000000"/>
        <rFont val="Times New Roman"/>
        <family val="2"/>
      </rPr>
      <t>i</t>
    </r>
    <r>
      <rPr>
        <sz val="9"/>
        <color rgb="FF000000"/>
        <rFont val="Times New Roman"/>
        <family val="2"/>
      </rPr>
      <t xml:space="preserve"> - цена единицы товара, работы, услуги, указанная в источнике с номером i;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&lt;ц&gt; - средняя арифметическая величина цены единицы товара, работы, услуги;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n - количество значений, используемых в расчете.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Коэффициент вариации не превышает 33 %, совокупность значений выявленных цен, используемых в расчетах НМЦК, является однородной.</t>
    </r>
  </si>
  <si>
    <t>Работник контрактной службы/управляющий:</t>
  </si>
  <si>
    <t>(должность)</t>
  </si>
  <si>
    <t>(Ф.И.О.)</t>
  </si>
  <si>
    <t>(контактный номер телефона)</t>
  </si>
  <si>
    <t>/</t>
  </si>
  <si>
    <t>(подпись / расшифровка подписи)</t>
  </si>
  <si>
    <t>"09" июля 2026 г.</t>
  </si>
  <si>
    <t>Номер запроса цен</t>
  </si>
  <si>
    <t>Дата запроса цен</t>
  </si>
  <si>
    <t>Номер КП</t>
  </si>
  <si>
    <t>Дата КП</t>
  </si>
  <si>
    <t>Файл запроса цен</t>
  </si>
  <si>
    <t>Файл КП</t>
  </si>
  <si>
    <t>-</t>
  </si>
  <si>
    <t>Реквизиты запросов цен и коммерческих предложений</t>
  </si>
  <si>
    <t>Реестровый номер запроса цен, размещенного в ЕИС</t>
  </si>
  <si>
    <t>32.50.13.190</t>
  </si>
  <si>
    <t>32.50.50.190</t>
  </si>
  <si>
    <t>32.50.50.189</t>
  </si>
  <si>
    <t>32.50.50.000</t>
  </si>
  <si>
    <t>шт</t>
  </si>
  <si>
    <t>"17" июля 2026 г.</t>
  </si>
  <si>
    <t>Наконечники, пробирки, чашки Петри</t>
  </si>
  <si>
    <t>Наконечник с фильтром (россыпь) 10 мкл - 1000 шт., 1.75.30.30.1010, РЗН 2022/16938</t>
  </si>
  <si>
    <t>Наконечник с фильтром (россыпь) 1000 мкл - 1000 шт., 1.75.30.30.1030, РЗН 2022/16938</t>
  </si>
  <si>
    <t>Универсальный наконечник 1000 мкл (россыпь) - 1000 шт., 1.75.30.30.0096, РЗН 2022/16938</t>
  </si>
  <si>
    <t>Универсальный наконечник 2-200 мкл (россыпь) - 1000 шт., 1.75.30.30.0100, РЗН 2022/16938</t>
  </si>
  <si>
    <t>Наконечники 5-200 мкл универсальные, ПП, желтые (уп-1000 шт)</t>
  </si>
  <si>
    <t>Дозатор ЭКОХИМ-ОП-1-100-1000 (New), 1.75.30.50.0070,  РЗН 2015/2668</t>
  </si>
  <si>
    <t xml:space="preserve">Пробирка невакуумная для исследований без геля (сваб для взятия мазков пластик+вискоза в пробирке) стерильная в инд.уп. (уп-100 шт) </t>
  </si>
  <si>
    <t>Микропробирка центрифужная, нестерильная TR Safe Tube (ТР Сафе Тубе) по ТУ 32.50.50-001-13609091-2018
, в вариантах исполнения: TR Safe Tube 0,2 ml (TP Сафе Тубе) 0,2 мл, (уп-1000 шт), ПЦР, РЗН 2020/10229</t>
  </si>
  <si>
    <t>Чековая лента для анализаторов 57мм (дл30м, вт12, из т/б)6шт/уп.</t>
  </si>
  <si>
    <t>Вакуумная пробирка для взятия венозной крови UNIVAC®, 4,0 мл, К3ЭДТА, 13х75 мм, (уп-100 шт), РЗН 2015/2307</t>
  </si>
  <si>
    <t>Вакуумная пробирка для
взятия венозной крови
UNIVAC®, 4,0 мл,
кремнезем, 13х75 мм, (уп-100 шт),  РЗН 2015/2307</t>
  </si>
  <si>
    <r>
      <t>Лезвия д/скальпеля</t>
    </r>
    <r>
      <rPr>
        <b/>
        <sz val="11"/>
        <color theme="1"/>
        <rFont val="Calibri"/>
        <family val="2"/>
        <charset val="204"/>
        <scheme val="minor"/>
      </rPr>
      <t xml:space="preserve"> №24 </t>
    </r>
    <r>
      <rPr>
        <sz val="11"/>
        <color rgb="FF000000"/>
        <rFont val="Calibri"/>
        <family val="2"/>
      </rPr>
      <t>"CERTUS"  из углеродистой стали стерильное</t>
    </r>
  </si>
  <si>
    <t>Микропробирка "TR Tube RZP" медицинская полимерная для лабораторных исследований in vitro по ТУ 22.29.29-002-07506866-2023
, в вариантах исполнения: 2:  - микропробирка центрифужная, градуированная, с крышкой с запорным кольцом, свободная от ДНК-, РНКзной активности, нуклеиновых кислот, ингибиторов ПЦР, объемом 1,5 мл (уп-1000 шт), стерильная, РЗН 2025/25061</t>
  </si>
  <si>
    <t>Пипетка для переноса жидкости (Пастера) 3 мл. н/стер, ТУ 32.50.50-028-29508133-2019, (уп-100 шт), РЗН 2019/8912</t>
  </si>
  <si>
    <t>Воронка лабораторная В-36-50, ТС, (уп-12/288 шт), паспорт</t>
  </si>
  <si>
    <t xml:space="preserve">Чашка Петри одноразовая ЧБН1-В-14×90 ПС ГУ СТЕРИЛЬНО, Перинт, (уп-20 шт/кор. 480 шт.), ФСР 2011/10723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</si>
</sst>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4" x14ac:knownFonts="1">
    <font>
      <sz val="11"/>
      <color rgb="FF000000"/>
      <name val="Calibri"/>
      <family val="2"/>
    </font>
    <font>
      <sz val="11"/>
      <color theme="1"/>
      <name val="Calibri"/>
      <family val="2"/>
      <charset val="204"/>
      <scheme val="minor"/>
    </font>
    <font>
      <b/>
      <sz val="14"/>
      <color rgb="FF000000"/>
      <name val="Times New Roman"/>
      <family val="2"/>
    </font>
    <font>
      <sz val="12"/>
      <color rgb="FF000000"/>
      <name val="Times New Roman"/>
      <family val="2"/>
    </font>
    <font>
      <sz val="9"/>
      <color rgb="FF000000"/>
      <name val="Times New Roman"/>
      <family val="2"/>
    </font>
    <font>
      <b/>
      <sz val="12"/>
      <color rgb="FF000000"/>
      <name val="Times New Roman"/>
      <family val="2"/>
    </font>
    <font>
      <b/>
      <sz val="10"/>
      <color rgb="FF000000"/>
      <name val="Times New Roman"/>
      <family val="2"/>
    </font>
    <font>
      <sz val="10"/>
      <color rgb="FF000000"/>
      <name val="Times New Roman"/>
      <family val="2"/>
    </font>
    <font>
      <i/>
      <sz val="9"/>
      <color rgb="FF000000"/>
      <name val="Times New Roman"/>
      <family val="2"/>
    </font>
    <font>
      <vertAlign val="subscript"/>
      <sz val="9"/>
      <color rgb="FF000000"/>
      <name val="Times New Roman"/>
      <family val="2"/>
    </font>
    <font>
      <sz val="10"/>
      <color theme="1"/>
      <name val="Times New Roman"/>
      <family val="1"/>
      <charset val="204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DEBF7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Border="0"/>
    <xf numFmtId="43" fontId="12" fillId="0" borderId="0" applyFont="0" applyFill="0" applyBorder="0" applyAlignment="0" applyProtection="0"/>
  </cellStyleXfs>
  <cellXfs count="42">
    <xf numFmtId="0" fontId="0" fillId="0" borderId="0" xfId="0" applyNumberFormat="1" applyFill="1" applyAlignment="1" applyProtection="1"/>
    <xf numFmtId="0" fontId="6" fillId="2" borderId="5" xfId="0" applyNumberFormat="1" applyFont="1" applyFill="1" applyBorder="1" applyAlignment="1" applyProtection="1">
      <alignment horizontal="center" vertical="top" wrapText="1"/>
    </xf>
    <xf numFmtId="4" fontId="6" fillId="2" borderId="5" xfId="0" applyNumberFormat="1" applyFont="1" applyFill="1" applyBorder="1" applyAlignment="1" applyProtection="1">
      <alignment horizontal="center" vertical="top" wrapText="1"/>
    </xf>
    <xf numFmtId="0" fontId="6" fillId="2" borderId="5" xfId="0" applyNumberFormat="1" applyFont="1" applyFill="1" applyBorder="1" applyAlignment="1" applyProtection="1">
      <alignment horizontal="center" wrapText="1"/>
    </xf>
    <xf numFmtId="0" fontId="7" fillId="0" borderId="5" xfId="0" applyNumberFormat="1" applyFont="1" applyFill="1" applyBorder="1" applyAlignment="1" applyProtection="1">
      <alignment horizontal="left" wrapText="1"/>
    </xf>
    <xf numFmtId="0" fontId="7" fillId="0" borderId="5" xfId="0" applyNumberFormat="1" applyFont="1" applyFill="1" applyBorder="1" applyAlignment="1" applyProtection="1">
      <alignment horizontal="center" wrapText="1"/>
    </xf>
    <xf numFmtId="0" fontId="6" fillId="2" borderId="5" xfId="0" applyNumberFormat="1" applyFont="1" applyFill="1" applyBorder="1" applyAlignment="1" applyProtection="1">
      <alignment horizontal="center" vertical="top" wrapText="1"/>
    </xf>
    <xf numFmtId="0" fontId="10" fillId="3" borderId="7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2" fontId="6" fillId="2" borderId="5" xfId="0" applyNumberFormat="1" applyFont="1" applyFill="1" applyBorder="1" applyAlignment="1" applyProtection="1">
      <alignment horizontal="center" vertical="top" wrapText="1"/>
    </xf>
    <xf numFmtId="0" fontId="0" fillId="0" borderId="0" xfId="0" applyNumberFormat="1" applyFill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wrapText="1"/>
    </xf>
    <xf numFmtId="0" fontId="3" fillId="0" borderId="1" xfId="0" applyNumberFormat="1" applyFont="1" applyFill="1" applyBorder="1" applyAlignment="1" applyProtection="1">
      <alignment horizontal="center" wrapText="1"/>
    </xf>
    <xf numFmtId="0" fontId="4" fillId="0" borderId="0" xfId="0" applyNumberFormat="1" applyFont="1" applyFill="1" applyAlignment="1" applyProtection="1">
      <alignment horizontal="center" vertical="top" wrapText="1"/>
    </xf>
    <xf numFmtId="0" fontId="5" fillId="0" borderId="2" xfId="0" applyNumberFormat="1" applyFont="1" applyFill="1" applyBorder="1" applyAlignment="1" applyProtection="1">
      <alignment horizontal="left" vertical="top" wrapText="1"/>
    </xf>
    <xf numFmtId="0" fontId="5" fillId="0" borderId="3" xfId="0" applyNumberFormat="1" applyFont="1" applyFill="1" applyBorder="1" applyAlignment="1" applyProtection="1">
      <alignment horizontal="left" vertical="top" wrapText="1"/>
    </xf>
    <xf numFmtId="0" fontId="5" fillId="0" borderId="4" xfId="0" applyNumberFormat="1" applyFont="1" applyFill="1" applyBorder="1" applyAlignment="1" applyProtection="1">
      <alignment horizontal="left" vertical="top" wrapText="1"/>
    </xf>
    <xf numFmtId="0" fontId="3" fillId="0" borderId="2" xfId="0" applyNumberFormat="1" applyFont="1" applyFill="1" applyBorder="1" applyAlignment="1" applyProtection="1">
      <alignment horizontal="left" vertical="top" wrapText="1"/>
    </xf>
    <xf numFmtId="0" fontId="3" fillId="0" borderId="3" xfId="0" applyNumberFormat="1" applyFont="1" applyFill="1" applyBorder="1" applyAlignment="1" applyProtection="1">
      <alignment horizontal="left" vertical="top" wrapText="1"/>
    </xf>
    <xf numFmtId="0" fontId="3" fillId="0" borderId="4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Alignment="1" applyProtection="1">
      <alignment horizontal="left" wrapText="1"/>
    </xf>
    <xf numFmtId="0" fontId="6" fillId="2" borderId="5" xfId="0" applyNumberFormat="1" applyFont="1" applyFill="1" applyBorder="1" applyAlignment="1" applyProtection="1">
      <alignment horizontal="center" vertical="top" wrapText="1"/>
    </xf>
    <xf numFmtId="0" fontId="6" fillId="2" borderId="5" xfId="0" applyNumberFormat="1" applyFont="1" applyFill="1" applyBorder="1" applyAlignment="1" applyProtection="1">
      <alignment horizontal="left" vertical="center" wrapText="1"/>
    </xf>
    <xf numFmtId="0" fontId="6" fillId="2" borderId="5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ill="1" applyAlignment="1" applyProtection="1">
      <alignment horizontal="left" vertical="top" wrapText="1"/>
    </xf>
    <xf numFmtId="0" fontId="5" fillId="0" borderId="0" xfId="0" applyNumberFormat="1" applyFont="1" applyFill="1" applyAlignment="1" applyProtection="1">
      <alignment horizontal="left"/>
    </xf>
    <xf numFmtId="0" fontId="8" fillId="0" borderId="6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Alignment="1" applyProtection="1">
      <alignment horizontal="right"/>
    </xf>
    <xf numFmtId="0" fontId="2" fillId="0" borderId="0" xfId="0" applyNumberFormat="1" applyFont="1" applyFill="1" applyAlignment="1" applyProtection="1">
      <alignment horizontal="left"/>
    </xf>
    <xf numFmtId="0" fontId="6" fillId="0" borderId="2" xfId="0" applyNumberFormat="1" applyFont="1" applyFill="1" applyBorder="1" applyAlignment="1" applyProtection="1">
      <alignment horizontal="left"/>
    </xf>
    <xf numFmtId="0" fontId="6" fillId="0" borderId="3" xfId="0" applyNumberFormat="1" applyFont="1" applyFill="1" applyBorder="1" applyAlignment="1" applyProtection="1">
      <alignment horizontal="left"/>
    </xf>
    <xf numFmtId="0" fontId="6" fillId="0" borderId="4" xfId="0" applyNumberFormat="1" applyFont="1" applyFill="1" applyBorder="1" applyAlignment="1" applyProtection="1">
      <alignment horizontal="left"/>
    </xf>
    <xf numFmtId="0" fontId="7" fillId="0" borderId="2" xfId="0" applyNumberFormat="1" applyFont="1" applyFill="1" applyBorder="1" applyAlignment="1" applyProtection="1">
      <alignment horizontal="left"/>
    </xf>
    <xf numFmtId="0" fontId="7" fillId="0" borderId="3" xfId="0" applyNumberFormat="1" applyFont="1" applyFill="1" applyBorder="1" applyAlignment="1" applyProtection="1">
      <alignment horizontal="left"/>
    </xf>
    <xf numFmtId="0" fontId="7" fillId="0" borderId="4" xfId="0" applyNumberFormat="1" applyFont="1" applyFill="1" applyBorder="1" applyAlignment="1" applyProtection="1">
      <alignment horizontal="left"/>
    </xf>
    <xf numFmtId="0" fontId="0" fillId="0" borderId="7" xfId="0" applyBorder="1" applyAlignment="1">
      <alignment vertical="top" wrapText="1"/>
    </xf>
    <xf numFmtId="0" fontId="13" fillId="0" borderId="7" xfId="0" applyFont="1" applyBorder="1" applyAlignment="1">
      <alignment vertical="top" wrapText="1"/>
    </xf>
    <xf numFmtId="0" fontId="13" fillId="3" borderId="7" xfId="0" applyFont="1" applyFill="1" applyBorder="1" applyAlignment="1">
      <alignment horizontal="center" vertical="top" wrapText="1"/>
    </xf>
    <xf numFmtId="43" fontId="0" fillId="0" borderId="7" xfId="1" applyFont="1" applyBorder="1" applyAlignment="1">
      <alignment horizontal="center" vertical="center" wrapText="1"/>
    </xf>
    <xf numFmtId="43" fontId="1" fillId="3" borderId="7" xfId="1" applyFont="1" applyFill="1" applyBorder="1" applyAlignment="1">
      <alignment horizontal="center" vertical="center" wrapText="1"/>
    </xf>
    <xf numFmtId="43" fontId="0" fillId="0" borderId="7" xfId="1" applyFont="1" applyBorder="1" applyAlignment="1">
      <alignment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31</xdr:row>
      <xdr:rowOff>180975</xdr:rowOff>
    </xdr:from>
    <xdr:ext cx="771525" cy="3429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71525" cy="34290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31</xdr:row>
      <xdr:rowOff>781050</xdr:rowOff>
    </xdr:from>
    <xdr:ext cx="1247775" cy="44767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1247775" cy="4476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0EE90"/>
    <pageSetUpPr fitToPage="1"/>
  </sheetPr>
  <dimension ref="B2:M44"/>
  <sheetViews>
    <sheetView tabSelected="1" topLeftCell="A22" workbookViewId="0">
      <selection activeCell="B32" sqref="B32:M32"/>
    </sheetView>
  </sheetViews>
  <sheetFormatPr defaultRowHeight="15" x14ac:dyDescent="0.25"/>
  <cols>
    <col min="1" max="1" width="2.7109375" customWidth="1"/>
    <col min="2" max="2" width="4.140625" customWidth="1"/>
    <col min="3" max="3" width="17.7109375" customWidth="1"/>
    <col min="4" max="4" width="28.7109375" style="11" customWidth="1"/>
    <col min="5" max="6" width="15.7109375" customWidth="1"/>
    <col min="7" max="9" width="20.7109375" customWidth="1"/>
    <col min="10" max="12" width="15.7109375" customWidth="1"/>
    <col min="13" max="13" width="20.7109375" customWidth="1"/>
  </cols>
  <sheetData>
    <row r="2" spans="2:13" ht="18.75" x14ac:dyDescent="0.3">
      <c r="B2" s="12" t="s">
        <v>14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4" spans="2:13" ht="15.75" x14ac:dyDescent="0.25">
      <c r="B4" s="13" t="s">
        <v>45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5" spans="2:13" x14ac:dyDescent="0.25">
      <c r="B5" s="14" t="s">
        <v>16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</row>
    <row r="7" spans="2:13" ht="15.75" x14ac:dyDescent="0.25">
      <c r="B7" s="15" t="s">
        <v>17</v>
      </c>
      <c r="C7" s="16"/>
      <c r="D7" s="16"/>
      <c r="E7" s="17"/>
      <c r="F7" s="18" t="s">
        <v>18</v>
      </c>
      <c r="G7" s="19"/>
      <c r="H7" s="19"/>
      <c r="I7" s="19"/>
      <c r="J7" s="19"/>
      <c r="K7" s="19"/>
      <c r="L7" s="19"/>
      <c r="M7" s="20"/>
    </row>
    <row r="8" spans="2:13" ht="95.1" customHeight="1" x14ac:dyDescent="0.25">
      <c r="B8" s="15" t="s">
        <v>19</v>
      </c>
      <c r="C8" s="16"/>
      <c r="D8" s="16"/>
      <c r="E8" s="17"/>
      <c r="F8" s="18" t="s">
        <v>20</v>
      </c>
      <c r="G8" s="19"/>
      <c r="H8" s="19"/>
      <c r="I8" s="19"/>
      <c r="J8" s="19"/>
      <c r="K8" s="19"/>
      <c r="L8" s="19"/>
      <c r="M8" s="20"/>
    </row>
    <row r="10" spans="2:13" ht="18.75" x14ac:dyDescent="0.3">
      <c r="B10" s="21" t="s">
        <v>21</v>
      </c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</row>
    <row r="12" spans="2:13" ht="15" customHeight="1" x14ac:dyDescent="0.25">
      <c r="B12" s="22" t="s">
        <v>0</v>
      </c>
      <c r="C12" s="22" t="s">
        <v>1</v>
      </c>
      <c r="D12" s="23" t="s">
        <v>2</v>
      </c>
      <c r="E12" s="22" t="s">
        <v>3</v>
      </c>
      <c r="F12" s="22" t="s">
        <v>4</v>
      </c>
      <c r="G12" s="6" t="s">
        <v>5</v>
      </c>
      <c r="H12" s="6" t="s">
        <v>7</v>
      </c>
      <c r="I12" s="6" t="s">
        <v>8</v>
      </c>
      <c r="J12" s="22" t="s">
        <v>9</v>
      </c>
      <c r="K12" s="22" t="s">
        <v>10</v>
      </c>
      <c r="L12" s="22" t="s">
        <v>11</v>
      </c>
      <c r="M12" s="22" t="s">
        <v>12</v>
      </c>
    </row>
    <row r="13" spans="2:13" ht="30" customHeight="1" x14ac:dyDescent="0.25">
      <c r="B13" s="22"/>
      <c r="C13" s="22"/>
      <c r="D13" s="23"/>
      <c r="E13" s="22"/>
      <c r="F13" s="22"/>
      <c r="G13" s="1" t="s">
        <v>6</v>
      </c>
      <c r="H13" s="1" t="s">
        <v>6</v>
      </c>
      <c r="I13" s="1" t="s">
        <v>6</v>
      </c>
      <c r="J13" s="22"/>
      <c r="K13" s="22"/>
      <c r="L13" s="22"/>
      <c r="M13" s="22"/>
    </row>
    <row r="14" spans="2:13" ht="30" customHeight="1" x14ac:dyDescent="0.25">
      <c r="B14" s="6">
        <v>1</v>
      </c>
      <c r="C14" s="7" t="s">
        <v>39</v>
      </c>
      <c r="D14" s="36" t="s">
        <v>46</v>
      </c>
      <c r="E14" s="38">
        <v>6000</v>
      </c>
      <c r="F14" s="9" t="s">
        <v>43</v>
      </c>
      <c r="G14" s="39">
        <v>8.4499999999999993</v>
      </c>
      <c r="H14" s="10">
        <f>G14*0.01+G14</f>
        <v>8.5344999999999995</v>
      </c>
      <c r="I14" s="10">
        <f>H14*0.1+H14</f>
        <v>9.38795</v>
      </c>
      <c r="J14" s="10">
        <f t="shared" ref="J14:J29" si="0">(G14+H14+I14)/3</f>
        <v>8.7908166666666663</v>
      </c>
      <c r="K14" s="10">
        <v>15</v>
      </c>
      <c r="L14" s="39">
        <v>8.4499999999999993</v>
      </c>
      <c r="M14" s="2">
        <f t="shared" ref="M14:M29" si="1">L14*E14</f>
        <v>50699.999999999993</v>
      </c>
    </row>
    <row r="15" spans="2:13" ht="30" customHeight="1" x14ac:dyDescent="0.25">
      <c r="B15" s="6">
        <v>2</v>
      </c>
      <c r="C15" s="7" t="s">
        <v>39</v>
      </c>
      <c r="D15" s="36" t="s">
        <v>47</v>
      </c>
      <c r="E15" s="38">
        <v>2000</v>
      </c>
      <c r="F15" s="9" t="s">
        <v>43</v>
      </c>
      <c r="G15" s="39">
        <v>3.02</v>
      </c>
      <c r="H15" s="10">
        <f>G15*0.01+G15</f>
        <v>3.0501999999999998</v>
      </c>
      <c r="I15" s="10">
        <f>H15*0.1+H15</f>
        <v>3.3552199999999996</v>
      </c>
      <c r="J15" s="10">
        <f t="shared" si="0"/>
        <v>3.1418066666666662</v>
      </c>
      <c r="K15" s="10">
        <v>15</v>
      </c>
      <c r="L15" s="39">
        <v>3.02</v>
      </c>
      <c r="M15" s="2">
        <f t="shared" si="1"/>
        <v>6040</v>
      </c>
    </row>
    <row r="16" spans="2:13" ht="30" customHeight="1" x14ac:dyDescent="0.25">
      <c r="B16" s="6">
        <v>3</v>
      </c>
      <c r="C16" s="7" t="s">
        <v>39</v>
      </c>
      <c r="D16" s="36" t="s">
        <v>48</v>
      </c>
      <c r="E16" s="38">
        <v>2000</v>
      </c>
      <c r="F16" s="9" t="s">
        <v>43</v>
      </c>
      <c r="G16" s="39">
        <v>1.01</v>
      </c>
      <c r="H16" s="10">
        <f>G16*0.01+G16</f>
        <v>1.0201</v>
      </c>
      <c r="I16" s="10">
        <f>H16*0.1+H16</f>
        <v>1.1221099999999999</v>
      </c>
      <c r="J16" s="10">
        <f t="shared" si="0"/>
        <v>1.0507366666666667</v>
      </c>
      <c r="K16" s="10">
        <v>15</v>
      </c>
      <c r="L16" s="39">
        <v>1.01</v>
      </c>
      <c r="M16" s="2">
        <f t="shared" si="1"/>
        <v>2020</v>
      </c>
    </row>
    <row r="17" spans="2:13" ht="30" customHeight="1" x14ac:dyDescent="0.25">
      <c r="B17" s="6">
        <v>4</v>
      </c>
      <c r="C17" s="7" t="s">
        <v>39</v>
      </c>
      <c r="D17" s="36" t="s">
        <v>49</v>
      </c>
      <c r="E17" s="38">
        <v>5000</v>
      </c>
      <c r="F17" s="9" t="s">
        <v>43</v>
      </c>
      <c r="G17" s="39">
        <v>0.68</v>
      </c>
      <c r="H17" s="10">
        <f>G17*0.01+G17</f>
        <v>0.68680000000000008</v>
      </c>
      <c r="I17" s="10">
        <f>H17*0.1+H17</f>
        <v>0.75548000000000004</v>
      </c>
      <c r="J17" s="10">
        <f t="shared" si="0"/>
        <v>0.70742666666666665</v>
      </c>
      <c r="K17" s="10">
        <v>15</v>
      </c>
      <c r="L17" s="39">
        <v>0.68</v>
      </c>
      <c r="M17" s="2">
        <f t="shared" si="1"/>
        <v>3400.0000000000005</v>
      </c>
    </row>
    <row r="18" spans="2:13" ht="30" customHeight="1" x14ac:dyDescent="0.25">
      <c r="B18" s="6">
        <v>5</v>
      </c>
      <c r="C18" s="7" t="s">
        <v>39</v>
      </c>
      <c r="D18" s="36" t="s">
        <v>50</v>
      </c>
      <c r="E18" s="38">
        <v>5000</v>
      </c>
      <c r="F18" s="9" t="s">
        <v>43</v>
      </c>
      <c r="G18" s="39">
        <v>0.31</v>
      </c>
      <c r="H18" s="10">
        <f>G18*0.01+G18</f>
        <v>0.31309999999999999</v>
      </c>
      <c r="I18" s="10">
        <f>H18*0.1+H18</f>
        <v>0.34440999999999999</v>
      </c>
      <c r="J18" s="10">
        <f t="shared" si="0"/>
        <v>0.32250333333333331</v>
      </c>
      <c r="K18" s="10">
        <v>18</v>
      </c>
      <c r="L18" s="39">
        <v>0.31</v>
      </c>
      <c r="M18" s="2">
        <f t="shared" si="1"/>
        <v>1550</v>
      </c>
    </row>
    <row r="19" spans="2:13" ht="30" customHeight="1" x14ac:dyDescent="0.25">
      <c r="B19" s="6">
        <v>6</v>
      </c>
      <c r="C19" s="7" t="s">
        <v>39</v>
      </c>
      <c r="D19" s="36" t="s">
        <v>51</v>
      </c>
      <c r="E19" s="38">
        <v>1</v>
      </c>
      <c r="F19" s="9" t="s">
        <v>43</v>
      </c>
      <c r="G19" s="39">
        <v>15797.69</v>
      </c>
      <c r="H19" s="10">
        <f>G19*0.01+G19</f>
        <v>15955.6669</v>
      </c>
      <c r="I19" s="10">
        <f>H19*0.1+H19</f>
        <v>17551.23359</v>
      </c>
      <c r="J19" s="10">
        <f t="shared" si="0"/>
        <v>16434.863496666669</v>
      </c>
      <c r="K19" s="10">
        <v>19</v>
      </c>
      <c r="L19" s="39">
        <v>15797.69</v>
      </c>
      <c r="M19" s="2">
        <f t="shared" si="1"/>
        <v>15797.69</v>
      </c>
    </row>
    <row r="20" spans="2:13" ht="30" customHeight="1" x14ac:dyDescent="0.25">
      <c r="B20" s="6">
        <v>7</v>
      </c>
      <c r="C20" s="7" t="s">
        <v>40</v>
      </c>
      <c r="D20" s="36" t="s">
        <v>52</v>
      </c>
      <c r="E20" s="38">
        <v>2500</v>
      </c>
      <c r="F20" s="9" t="s">
        <v>43</v>
      </c>
      <c r="G20" s="39">
        <v>13.59</v>
      </c>
      <c r="H20" s="10">
        <f>G20*0.01+G20</f>
        <v>13.725899999999999</v>
      </c>
      <c r="I20" s="10">
        <f>H20*0.1+H20</f>
        <v>15.09849</v>
      </c>
      <c r="J20" s="10">
        <f t="shared" si="0"/>
        <v>14.138129999999999</v>
      </c>
      <c r="K20" s="10">
        <v>23</v>
      </c>
      <c r="L20" s="39">
        <v>13.59</v>
      </c>
      <c r="M20" s="2">
        <f t="shared" si="1"/>
        <v>33975</v>
      </c>
    </row>
    <row r="21" spans="2:13" ht="30" customHeight="1" x14ac:dyDescent="0.25">
      <c r="B21" s="6">
        <v>8</v>
      </c>
      <c r="C21" s="7" t="s">
        <v>40</v>
      </c>
      <c r="D21" s="36" t="s">
        <v>53</v>
      </c>
      <c r="E21" s="38">
        <v>5000</v>
      </c>
      <c r="F21" s="9" t="s">
        <v>43</v>
      </c>
      <c r="G21" s="39">
        <v>1.42</v>
      </c>
      <c r="H21" s="10">
        <f>G21*0.01+G21</f>
        <v>1.4341999999999999</v>
      </c>
      <c r="I21" s="10">
        <f>H21*0.1+H21</f>
        <v>1.57762</v>
      </c>
      <c r="J21" s="10">
        <f t="shared" si="0"/>
        <v>1.4772733333333334</v>
      </c>
      <c r="K21" s="10">
        <v>12</v>
      </c>
      <c r="L21" s="39">
        <v>1.42</v>
      </c>
      <c r="M21" s="2">
        <f t="shared" si="1"/>
        <v>7100</v>
      </c>
    </row>
    <row r="22" spans="2:13" ht="30" customHeight="1" x14ac:dyDescent="0.25">
      <c r="B22" s="6">
        <v>9</v>
      </c>
      <c r="C22" s="7" t="s">
        <v>41</v>
      </c>
      <c r="D22" s="36" t="s">
        <v>54</v>
      </c>
      <c r="E22" s="38">
        <v>5</v>
      </c>
      <c r="F22" s="9" t="s">
        <v>43</v>
      </c>
      <c r="G22" s="39">
        <v>500</v>
      </c>
      <c r="H22" s="10">
        <f>G22*0.01+G22</f>
        <v>505</v>
      </c>
      <c r="I22" s="10">
        <f>H22*0.1+H22</f>
        <v>555.5</v>
      </c>
      <c r="J22" s="10">
        <f t="shared" si="0"/>
        <v>520.16666666666663</v>
      </c>
      <c r="K22" s="10">
        <v>18</v>
      </c>
      <c r="L22" s="39">
        <v>500</v>
      </c>
      <c r="M22" s="2">
        <f t="shared" si="1"/>
        <v>2500</v>
      </c>
    </row>
    <row r="23" spans="2:13" ht="30" customHeight="1" x14ac:dyDescent="0.25">
      <c r="B23" s="6">
        <v>11</v>
      </c>
      <c r="C23" s="7" t="s">
        <v>39</v>
      </c>
      <c r="D23" s="37" t="s">
        <v>55</v>
      </c>
      <c r="E23" s="8">
        <v>1000</v>
      </c>
      <c r="F23" s="9" t="s">
        <v>43</v>
      </c>
      <c r="G23" s="40">
        <v>13.59</v>
      </c>
      <c r="H23" s="10">
        <f>G23*0.01+G23</f>
        <v>13.725899999999999</v>
      </c>
      <c r="I23" s="10">
        <f>H23*0.1+H23</f>
        <v>15.09849</v>
      </c>
      <c r="J23" s="10">
        <f t="shared" si="0"/>
        <v>14.138129999999999</v>
      </c>
      <c r="K23" s="10">
        <v>9</v>
      </c>
      <c r="L23" s="40">
        <v>13.59</v>
      </c>
      <c r="M23" s="2">
        <f t="shared" si="1"/>
        <v>13590</v>
      </c>
    </row>
    <row r="24" spans="2:13" ht="30" customHeight="1" x14ac:dyDescent="0.25">
      <c r="B24" s="6">
        <v>12</v>
      </c>
      <c r="C24" s="7" t="s">
        <v>42</v>
      </c>
      <c r="D24" s="37" t="s">
        <v>56</v>
      </c>
      <c r="E24" s="8">
        <v>1000</v>
      </c>
      <c r="F24" s="9" t="s">
        <v>43</v>
      </c>
      <c r="G24" s="39">
        <v>13.59</v>
      </c>
      <c r="H24" s="10">
        <f>G24*0.01+G24</f>
        <v>13.725899999999999</v>
      </c>
      <c r="I24" s="10">
        <f>H24*0.1+H24</f>
        <v>15.09849</v>
      </c>
      <c r="J24" s="10">
        <f t="shared" si="0"/>
        <v>14.138129999999999</v>
      </c>
      <c r="K24" s="10">
        <v>18</v>
      </c>
      <c r="L24" s="39">
        <v>13.59</v>
      </c>
      <c r="M24" s="2">
        <f t="shared" si="1"/>
        <v>13590</v>
      </c>
    </row>
    <row r="25" spans="2:13" ht="30" customHeight="1" x14ac:dyDescent="0.25">
      <c r="B25" s="6">
        <v>15</v>
      </c>
      <c r="C25" s="7" t="s">
        <v>39</v>
      </c>
      <c r="D25" s="36" t="s">
        <v>57</v>
      </c>
      <c r="E25" s="8">
        <v>300</v>
      </c>
      <c r="F25" s="9" t="s">
        <v>43</v>
      </c>
      <c r="G25" s="39">
        <v>9.5</v>
      </c>
      <c r="H25" s="10">
        <f>G25*0.01+G25</f>
        <v>9.5950000000000006</v>
      </c>
      <c r="I25" s="10">
        <f>H25*0.1+H25</f>
        <v>10.554500000000001</v>
      </c>
      <c r="J25" s="10">
        <f t="shared" si="0"/>
        <v>9.883166666666666</v>
      </c>
      <c r="K25" s="10">
        <v>12</v>
      </c>
      <c r="L25" s="39">
        <v>9.5</v>
      </c>
      <c r="M25" s="2">
        <f t="shared" si="1"/>
        <v>2850</v>
      </c>
    </row>
    <row r="26" spans="2:13" ht="30" customHeight="1" x14ac:dyDescent="0.25">
      <c r="B26" s="6">
        <v>16</v>
      </c>
      <c r="C26" s="7" t="s">
        <v>39</v>
      </c>
      <c r="D26" s="36" t="s">
        <v>58</v>
      </c>
      <c r="E26" s="8">
        <v>5000</v>
      </c>
      <c r="F26" s="9" t="s">
        <v>43</v>
      </c>
      <c r="G26" s="39">
        <v>2.5</v>
      </c>
      <c r="H26" s="10">
        <f>G26*0.01+G26</f>
        <v>2.5249999999999999</v>
      </c>
      <c r="I26" s="10">
        <f>H26*0.1+H26</f>
        <v>2.7774999999999999</v>
      </c>
      <c r="J26" s="10">
        <f t="shared" si="0"/>
        <v>2.6008333333333336</v>
      </c>
      <c r="K26" s="10">
        <v>18</v>
      </c>
      <c r="L26" s="39">
        <v>2.5</v>
      </c>
      <c r="M26" s="2">
        <f t="shared" si="1"/>
        <v>12500</v>
      </c>
    </row>
    <row r="27" spans="2:13" ht="30" customHeight="1" x14ac:dyDescent="0.25">
      <c r="B27" s="6">
        <v>17</v>
      </c>
      <c r="C27" s="7" t="s">
        <v>39</v>
      </c>
      <c r="D27" s="36" t="s">
        <v>59</v>
      </c>
      <c r="E27" s="8">
        <v>300</v>
      </c>
      <c r="F27" s="9" t="s">
        <v>43</v>
      </c>
      <c r="G27" s="39">
        <v>3.91</v>
      </c>
      <c r="H27" s="10">
        <f>G27*0.01+G27</f>
        <v>3.9491000000000001</v>
      </c>
      <c r="I27" s="10">
        <f>H27*0.1+H27</f>
        <v>4.3440099999999999</v>
      </c>
      <c r="J27" s="10">
        <f t="shared" si="0"/>
        <v>4.0677033333333332</v>
      </c>
      <c r="K27" s="10">
        <v>11</v>
      </c>
      <c r="L27" s="39">
        <v>3.91</v>
      </c>
      <c r="M27" s="2">
        <f t="shared" si="1"/>
        <v>1173</v>
      </c>
    </row>
    <row r="28" spans="2:13" ht="30" customHeight="1" x14ac:dyDescent="0.25">
      <c r="B28" s="6">
        <v>18</v>
      </c>
      <c r="C28" s="7" t="s">
        <v>39</v>
      </c>
      <c r="D28" s="36" t="s">
        <v>60</v>
      </c>
      <c r="E28" s="8">
        <v>25</v>
      </c>
      <c r="F28" s="9" t="s">
        <v>43</v>
      </c>
      <c r="G28" s="39">
        <v>222.14</v>
      </c>
      <c r="H28" s="10">
        <f>G28*0.01+G28</f>
        <v>224.36139999999997</v>
      </c>
      <c r="I28" s="10">
        <f>H28*0.1+H28</f>
        <v>246.79753999999997</v>
      </c>
      <c r="J28" s="10">
        <f t="shared" si="0"/>
        <v>231.09964666666664</v>
      </c>
      <c r="K28" s="10">
        <v>9</v>
      </c>
      <c r="L28" s="39">
        <v>222.14</v>
      </c>
      <c r="M28" s="2">
        <f t="shared" si="1"/>
        <v>5553.5</v>
      </c>
    </row>
    <row r="29" spans="2:13" ht="30" customHeight="1" x14ac:dyDescent="0.25">
      <c r="B29" s="6">
        <v>19</v>
      </c>
      <c r="C29" s="7" t="s">
        <v>39</v>
      </c>
      <c r="D29" s="36" t="s">
        <v>61</v>
      </c>
      <c r="E29" s="8">
        <v>3240</v>
      </c>
      <c r="F29" s="9" t="s">
        <v>43</v>
      </c>
      <c r="G29" s="41">
        <v>21.98</v>
      </c>
      <c r="H29" s="10">
        <f>G29*0.01+G29</f>
        <v>22.1998</v>
      </c>
      <c r="I29" s="10">
        <f>H29*0.1+H29</f>
        <v>24.419779999999999</v>
      </c>
      <c r="J29" s="10">
        <f t="shared" si="0"/>
        <v>22.866526666666669</v>
      </c>
      <c r="K29" s="10">
        <v>15</v>
      </c>
      <c r="L29" s="41">
        <v>21.98</v>
      </c>
      <c r="M29" s="2">
        <f t="shared" si="1"/>
        <v>71215.199999999997</v>
      </c>
    </row>
    <row r="30" spans="2:13" x14ac:dyDescent="0.25">
      <c r="B30" s="24" t="s">
        <v>13</v>
      </c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">
        <f>SUM(M14:M29)</f>
        <v>243554.39</v>
      </c>
    </row>
    <row r="32" spans="2:13" ht="147" customHeight="1" x14ac:dyDescent="0.25">
      <c r="B32" s="25" t="s">
        <v>22</v>
      </c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</row>
    <row r="34" spans="2:5" ht="15.75" x14ac:dyDescent="0.25">
      <c r="B34" s="26" t="s">
        <v>23</v>
      </c>
      <c r="C34" s="26"/>
      <c r="D34" s="26"/>
      <c r="E34" s="26"/>
    </row>
    <row r="36" spans="2:5" ht="15.75" x14ac:dyDescent="0.25">
      <c r="B36" s="26"/>
      <c r="C36" s="26"/>
      <c r="D36" s="26"/>
      <c r="E36" s="26"/>
    </row>
    <row r="37" spans="2:5" x14ac:dyDescent="0.25">
      <c r="B37" s="27" t="s">
        <v>24</v>
      </c>
      <c r="C37" s="27"/>
      <c r="D37" s="27"/>
      <c r="E37" s="27"/>
    </row>
    <row r="38" spans="2:5" ht="15.75" x14ac:dyDescent="0.25">
      <c r="B38" s="26"/>
      <c r="C38" s="26"/>
      <c r="D38" s="26"/>
      <c r="E38" s="26"/>
    </row>
    <row r="39" spans="2:5" x14ac:dyDescent="0.25">
      <c r="B39" s="27" t="s">
        <v>25</v>
      </c>
      <c r="C39" s="27"/>
      <c r="D39" s="27"/>
      <c r="E39" s="27"/>
    </row>
    <row r="40" spans="2:5" ht="15.75" x14ac:dyDescent="0.25">
      <c r="B40" s="26"/>
      <c r="C40" s="26"/>
      <c r="D40" s="26"/>
      <c r="E40" s="26"/>
    </row>
    <row r="41" spans="2:5" x14ac:dyDescent="0.25">
      <c r="B41" s="27" t="s">
        <v>26</v>
      </c>
      <c r="C41" s="27"/>
      <c r="D41" s="27"/>
      <c r="E41" s="27"/>
    </row>
    <row r="42" spans="2:5" ht="15.75" x14ac:dyDescent="0.25">
      <c r="B42" s="28" t="s">
        <v>27</v>
      </c>
      <c r="C42" s="28"/>
      <c r="D42" s="26" t="s">
        <v>15</v>
      </c>
      <c r="E42" s="26"/>
    </row>
    <row r="43" spans="2:5" x14ac:dyDescent="0.25">
      <c r="B43" s="27" t="s">
        <v>28</v>
      </c>
      <c r="C43" s="27"/>
      <c r="D43" s="27"/>
      <c r="E43" s="27"/>
    </row>
    <row r="44" spans="2:5" ht="15.75" x14ac:dyDescent="0.25">
      <c r="B44" s="26" t="s">
        <v>44</v>
      </c>
      <c r="C44" s="26"/>
      <c r="D44" s="26"/>
      <c r="E44" s="26"/>
    </row>
  </sheetData>
  <mergeCells count="30">
    <mergeCell ref="B43:E43"/>
    <mergeCell ref="B44:E44"/>
    <mergeCell ref="B38:E38"/>
    <mergeCell ref="B39:E39"/>
    <mergeCell ref="B40:E40"/>
    <mergeCell ref="B41:E41"/>
    <mergeCell ref="B42:C42"/>
    <mergeCell ref="D42:E42"/>
    <mergeCell ref="B30:L30"/>
    <mergeCell ref="B32:M32"/>
    <mergeCell ref="B34:E34"/>
    <mergeCell ref="B36:E36"/>
    <mergeCell ref="B37:E37"/>
    <mergeCell ref="B8:E8"/>
    <mergeCell ref="F8:M8"/>
    <mergeCell ref="B10:M10"/>
    <mergeCell ref="B12:B13"/>
    <mergeCell ref="C12:C13"/>
    <mergeCell ref="D12:D13"/>
    <mergeCell ref="E12:E13"/>
    <mergeCell ref="F12:F13"/>
    <mergeCell ref="J12:J13"/>
    <mergeCell ref="K12:K13"/>
    <mergeCell ref="L12:L13"/>
    <mergeCell ref="M12:M13"/>
    <mergeCell ref="B2:M2"/>
    <mergeCell ref="B4:M4"/>
    <mergeCell ref="B5:M5"/>
    <mergeCell ref="B7:E7"/>
    <mergeCell ref="F7:M7"/>
  </mergeCells>
  <pageMargins left="0.25" right="0.25" top="0.75" bottom="0.75" header="0.3" footer="0.3"/>
  <pageSetup paperSize="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2:H19"/>
  <sheetViews>
    <sheetView workbookViewId="0"/>
  </sheetViews>
  <sheetFormatPr defaultRowHeight="15" x14ac:dyDescent="0.25"/>
  <cols>
    <col min="1" max="1" width="2.7109375" customWidth="1"/>
    <col min="2" max="2" width="5.7109375" customWidth="1"/>
    <col min="3" max="8" width="18.7109375" customWidth="1"/>
  </cols>
  <sheetData>
    <row r="2" spans="2:8" ht="18.75" x14ac:dyDescent="0.3">
      <c r="B2" s="29" t="s">
        <v>37</v>
      </c>
      <c r="C2" s="29"/>
      <c r="D2" s="29"/>
      <c r="E2" s="29"/>
      <c r="F2" s="29"/>
      <c r="G2" s="29"/>
      <c r="H2" s="29"/>
    </row>
    <row r="4" spans="2:8" x14ac:dyDescent="0.25">
      <c r="B4" s="30" t="s">
        <v>38</v>
      </c>
      <c r="C4" s="31"/>
      <c r="D4" s="31"/>
      <c r="E4" s="32"/>
      <c r="F4" s="33" t="s">
        <v>15</v>
      </c>
      <c r="G4" s="34"/>
      <c r="H4" s="35"/>
    </row>
    <row r="6" spans="2:8" ht="26.25" x14ac:dyDescent="0.25">
      <c r="B6" s="3" t="s">
        <v>0</v>
      </c>
      <c r="C6" s="3" t="s">
        <v>30</v>
      </c>
      <c r="D6" s="3" t="s">
        <v>31</v>
      </c>
      <c r="E6" s="3" t="s">
        <v>32</v>
      </c>
      <c r="F6" s="3" t="s">
        <v>33</v>
      </c>
      <c r="G6" s="3" t="s">
        <v>34</v>
      </c>
      <c r="H6" s="3" t="s">
        <v>35</v>
      </c>
    </row>
    <row r="7" spans="2:8" x14ac:dyDescent="0.25">
      <c r="B7" s="4">
        <v>1</v>
      </c>
      <c r="C7" s="5" t="s">
        <v>36</v>
      </c>
      <c r="D7" s="5" t="s">
        <v>36</v>
      </c>
      <c r="E7" s="5" t="s">
        <v>36</v>
      </c>
      <c r="F7" s="5" t="s">
        <v>36</v>
      </c>
      <c r="G7" s="5" t="s">
        <v>36</v>
      </c>
      <c r="H7" s="5" t="s">
        <v>36</v>
      </c>
    </row>
    <row r="9" spans="2:8" ht="15.75" x14ac:dyDescent="0.25">
      <c r="B9" s="26" t="s">
        <v>23</v>
      </c>
      <c r="C9" s="26"/>
      <c r="D9" s="26"/>
      <c r="E9" s="26"/>
    </row>
    <row r="11" spans="2:8" ht="15.75" x14ac:dyDescent="0.25">
      <c r="B11" s="26"/>
      <c r="C11" s="26"/>
      <c r="D11" s="26"/>
      <c r="E11" s="26"/>
    </row>
    <row r="12" spans="2:8" x14ac:dyDescent="0.25">
      <c r="B12" s="27" t="s">
        <v>24</v>
      </c>
      <c r="C12" s="27"/>
      <c r="D12" s="27"/>
      <c r="E12" s="27"/>
    </row>
    <row r="13" spans="2:8" ht="15.75" x14ac:dyDescent="0.25">
      <c r="B13" s="26"/>
      <c r="C13" s="26"/>
      <c r="D13" s="26"/>
      <c r="E13" s="26"/>
    </row>
    <row r="14" spans="2:8" x14ac:dyDescent="0.25">
      <c r="B14" s="27" t="s">
        <v>25</v>
      </c>
      <c r="C14" s="27"/>
      <c r="D14" s="27"/>
      <c r="E14" s="27"/>
    </row>
    <row r="15" spans="2:8" ht="15.75" x14ac:dyDescent="0.25">
      <c r="B15" s="26"/>
      <c r="C15" s="26"/>
      <c r="D15" s="26"/>
      <c r="E15" s="26"/>
    </row>
    <row r="16" spans="2:8" x14ac:dyDescent="0.25">
      <c r="B16" s="27" t="s">
        <v>26</v>
      </c>
      <c r="C16" s="27"/>
      <c r="D16" s="27"/>
      <c r="E16" s="27"/>
    </row>
    <row r="17" spans="2:5" ht="15.75" x14ac:dyDescent="0.25">
      <c r="B17" s="28" t="s">
        <v>27</v>
      </c>
      <c r="C17" s="28"/>
      <c r="D17" s="26" t="s">
        <v>15</v>
      </c>
      <c r="E17" s="26"/>
    </row>
    <row r="18" spans="2:5" x14ac:dyDescent="0.25">
      <c r="B18" s="27" t="s">
        <v>28</v>
      </c>
      <c r="C18" s="27"/>
      <c r="D18" s="27"/>
      <c r="E18" s="27"/>
    </row>
    <row r="19" spans="2:5" ht="15.75" x14ac:dyDescent="0.25">
      <c r="B19" s="26" t="s">
        <v>29</v>
      </c>
      <c r="C19" s="26"/>
      <c r="D19" s="26"/>
      <c r="E19" s="26"/>
    </row>
  </sheetData>
  <mergeCells count="14">
    <mergeCell ref="B17:C17"/>
    <mergeCell ref="D17:E17"/>
    <mergeCell ref="B18:E18"/>
    <mergeCell ref="B19:E19"/>
    <mergeCell ref="B12:E12"/>
    <mergeCell ref="B13:E13"/>
    <mergeCell ref="B14:E14"/>
    <mergeCell ref="B15:E15"/>
    <mergeCell ref="B16:E16"/>
    <mergeCell ref="B2:H2"/>
    <mergeCell ref="B4:E4"/>
    <mergeCell ref="F4:H4"/>
    <mergeCell ref="B9:E9"/>
    <mergeCell ref="B11:E11"/>
  </mergeCells>
  <pageMargins left="0.25" right="0.25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 НМЦК</vt:lpstr>
      <vt:lpstr>КП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Rezerv</cp:lastModifiedBy>
  <dcterms:created xsi:type="dcterms:W3CDTF">2026-07-09T06:27:09Z</dcterms:created>
  <dcterms:modified xsi:type="dcterms:W3CDTF">2026-07-23T05:15:38Z</dcterms:modified>
</cp:coreProperties>
</file>