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Анализ рынка (базовый)" sheetId="3" r:id="rId1"/>
    <sheet name="Лист2" sheetId="4" r:id="rId2"/>
  </sheets>
  <definedNames>
    <definedName name="_xlnm.Print_Area" localSheetId="0">'Анализ рынка (базовый)'!$A$1:$P$23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<sst xmlns="http://schemas.openxmlformats.org/spreadsheetml/2006/main" count="24" uniqueCount="24">
  <si>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РАСЧЕТ СТАРТОВОЙ (МАКСИМАЛЬНОЙ) ЦЕНЫ КОНТРАКТА НА ЕАТ "БЕРЕЗКА"</t>
  </si>
  <si>
    <r>
      <t xml:space="preserve">Предмет контракта: </t>
    </r>
    <r>
      <rPr>
        <u/>
        <sz val="14"/>
        <color theme="1"/>
        <rFont val="Times New Roman"/>
        <charset val="204"/>
      </rPr>
      <t>Поставка и монтаж кабельной продукции для системы приточно-вытяжной вентиляции на пищеблоке школьной столовой</t>
    </r>
  </si>
  <si>
    <t xml:space="preserve">Заказчик: МБОУ СОШ с. Мирное </t>
  </si>
  <si>
    <r>
      <rPr>
        <sz val="14"/>
        <color theme="1"/>
        <rFont val="Times New Roman"/>
        <charset val="204"/>
      </rPr>
      <t xml:space="preserve">Используемый метод определения цены с обоснованием: </t>
    </r>
    <r>
      <rPr>
        <b/>
        <sz val="14"/>
        <color theme="1"/>
        <rFont val="Times New Roman"/>
        <charset val="204"/>
      </rPr>
      <t>Метод сопоставимых рыночных цен (анализа рынка)</t>
    </r>
  </si>
  <si>
    <t>№ п/п</t>
  </si>
  <si>
    <t>Объект закупки</t>
  </si>
  <si>
    <t>Основные характеристики объекта закупки</t>
  </si>
  <si>
    <t>Ед. изм.</t>
  </si>
  <si>
    <t>Кол-во</t>
  </si>
  <si>
    <t>Цена единицы товара, указанная в источнике № 1.
Реквизиты источника: № 082 от 25.05.2026, руб.</t>
  </si>
  <si>
    <t>Цена единицы товара, указанная в источнике № 2.
Реквизиты источника: № 26/051 от 26.05.2026, руб.</t>
  </si>
  <si>
    <t>Цена единицы товара, указанная в источнике № 3.
Реквизиты источника: № 28 от 26.05.2026 руб.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</si>
  <si>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</si>
  <si>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Среднее квадратичное отклонение                                                            </t>
  </si>
  <si>
    <t xml:space="preserve">Коэффициент вариации (%)                                          </t>
  </si>
  <si>
    <t xml:space="preserve">НМЦК (руб.)                  </t>
  </si>
  <si>
    <t>Поставка и монтаж кабельной продукции для системы приточно-вытяжной вентиляции на пищеблоке школьной столовой</t>
  </si>
  <si>
    <t>В соответствии с ТЧ</t>
  </si>
  <si>
    <t>комплект</t>
  </si>
  <si>
    <t>ИТОГО:</t>
  </si>
  <si>
    <t xml:space="preserve">Дата подготовки обоснования стартовой (максимальной) цены: 27.05.2026                                </t>
  </si>
  <si>
    <t xml:space="preserve">Работник контрактной службы/контрактный управляющий:                                                                                                   </t>
  </si>
  <si>
    <t xml:space="preserve">________________/ ФИО /                                          </t>
  </si>
  <si>
    <t xml:space="preserve">(подпись/расшифровка подписи)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</si>
</sst>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#\ ##0.00"/>
  </numFmts>
  <fonts count="34">
    <font>
      <sz val="11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14"/>
      <color theme="1"/>
      <name val="Times New Roman"/>
      <charset val="204"/>
    </font>
    <font>
      <b/>
      <i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color theme="1"/>
      <name val="Times New Roman"/>
      <charset val="204"/>
    </font>
    <font>
      <b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4"/>
      <color theme="1"/>
      <name val="Times New Roman"/>
      <charset val="204"/>
    </font>
  </fonts>
  <fills count="35">
    <fill>
      <patternFill patternType="none"/>
    </fill>
    <fill>
      <patternFill patternType="gray125"/>
    </fill>
    <fill>
      <patternFill patternType="solid">
        <fgColor theme="5" tint="-0.2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justify" vertical="center" wrapText="1"/>
    </xf>
    <xf numFmtId="0" fontId="5" fillId="2" borderId="0" xfId="0" applyFont="1" applyFill="1" applyAlignment="1">
      <alignment horizontal="justify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/>
    <xf numFmtId="0" fontId="6" fillId="0" borderId="0" xfId="0" applyFont="1" applyBorder="1" applyAlignment="1"/>
    <xf numFmtId="0" fontId="8" fillId="2" borderId="1" xfId="0" applyFont="1" applyFill="1" applyBorder="1" applyAlignment="1">
      <alignment horizontal="center" vertical="center" wrapText="1" shrinkToFit="1"/>
    </xf>
    <xf numFmtId="0" fontId="8" fillId="0" borderId="0" xfId="0" applyFont="1" applyAlignment="1"/>
    <xf numFmtId="0" fontId="9" fillId="3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horizontal="justify" vertical="center" wrapText="1" shrinkToFit="1"/>
    </xf>
    <xf numFmtId="0" fontId="10" fillId="3" borderId="1" xfId="0" applyFont="1" applyFill="1" applyBorder="1" applyAlignment="1">
      <alignment horizontal="center" vertical="center" wrapText="1" shrinkToFit="1"/>
    </xf>
    <xf numFmtId="180" fontId="9" fillId="3" borderId="1" xfId="0" applyNumberFormat="1" applyFont="1" applyFill="1" applyBorder="1" applyAlignment="1">
      <alignment horizontal="center" vertical="center" wrapText="1" shrinkToFit="1"/>
    </xf>
    <xf numFmtId="181" fontId="10" fillId="3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right" vertical="center" wrapText="1" shrinkToFit="1"/>
    </xf>
    <xf numFmtId="0" fontId="11" fillId="3" borderId="3" xfId="0" applyFont="1" applyFill="1" applyBorder="1" applyAlignment="1">
      <alignment horizontal="right" vertical="center" wrapText="1" shrinkToFit="1"/>
    </xf>
    <xf numFmtId="0" fontId="11" fillId="3" borderId="4" xfId="0" applyFont="1" applyFill="1" applyBorder="1" applyAlignment="1">
      <alignment horizontal="right" vertical="center" wrapText="1" shrinkToFit="1"/>
    </xf>
    <xf numFmtId="181" fontId="12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1"/>
  <sheetViews>
    <sheetView tabSelected="1" zoomScale="70" zoomScaleNormal="70" workbookViewId="0">
      <selection activeCell="G11" sqref="G11"/>
    </sheetView>
  </sheetViews>
  <sheetFormatPr defaultColWidth="9" defaultRowHeight="13.8"/>
  <cols>
    <col min="1" max="1" width="4.57407407407407" style="3" customWidth="1"/>
    <col min="2" max="2" width="43.3240740740741" style="3" customWidth="1"/>
    <col min="3" max="3" width="30.287037037037" style="3" customWidth="1"/>
    <col min="4" max="4" width="10" style="3" customWidth="1"/>
    <col min="5" max="5" width="13" style="3" customWidth="1"/>
    <col min="6" max="6" width="23.0092592592593" style="3" customWidth="1"/>
    <col min="7" max="7" width="24.9074074074074" style="3" customWidth="1"/>
    <col min="8" max="8" width="22.0648148148148" style="3" customWidth="1"/>
    <col min="9" max="9" width="20.3055555555556" style="3" customWidth="1"/>
    <col min="10" max="10" width="18.0925925925926" style="3" customWidth="1"/>
    <col min="11" max="11" width="18.5740740740741" style="3" customWidth="1"/>
    <col min="12" max="12" width="21.5740740740741" style="2" customWidth="1"/>
    <col min="13" max="13" width="22.5740740740741" style="3" customWidth="1"/>
    <col min="14" max="14" width="14.8518518518519" style="3" customWidth="1"/>
    <col min="15" max="15" width="14.287037037037" style="3" customWidth="1"/>
    <col min="16" max="16" width="27.287037037037" style="3" customWidth="1"/>
    <col min="17" max="16384" width="9.13888888888889" style="3"/>
  </cols>
  <sheetData>
    <row r="1" ht="16.8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18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6"/>
      <c r="N2" s="6"/>
      <c r="O2" s="6"/>
      <c r="P2" s="6"/>
    </row>
    <row r="3" ht="33" customHeight="1" spans="1:16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ht="55" customHeight="1" spans="1:16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1"/>
      <c r="O4" s="11"/>
      <c r="P4" s="11"/>
    </row>
    <row r="5" ht="18" spans="1:16">
      <c r="A5" s="5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  <c r="N5" s="6"/>
      <c r="O5" s="6"/>
      <c r="P5" s="6"/>
    </row>
    <row r="6" ht="18" spans="1:16">
      <c r="A6" s="6"/>
      <c r="B6" s="11"/>
      <c r="C6" s="12"/>
      <c r="D6" s="12"/>
      <c r="E6" s="12"/>
      <c r="F6" s="6"/>
      <c r="G6" s="6"/>
      <c r="H6" s="6"/>
      <c r="I6" s="6"/>
      <c r="J6" s="13"/>
      <c r="K6" s="13"/>
      <c r="L6" s="14"/>
      <c r="M6" s="13"/>
      <c r="N6" s="13"/>
      <c r="O6" s="13"/>
      <c r="P6" s="13"/>
    </row>
    <row r="7" s="1" customFormat="1" ht="143" customHeight="1" spans="1:16">
      <c r="A7" s="15" t="s">
        <v>4</v>
      </c>
      <c r="B7" s="15" t="s">
        <v>5</v>
      </c>
      <c r="C7" s="15" t="s">
        <v>6</v>
      </c>
      <c r="D7" s="15" t="s">
        <v>7</v>
      </c>
      <c r="E7" s="15" t="s">
        <v>8</v>
      </c>
      <c r="F7" s="15" t="s">
        <v>9</v>
      </c>
      <c r="G7" s="15" t="s">
        <v>10</v>
      </c>
      <c r="H7" s="15" t="s">
        <v>11</v>
      </c>
      <c r="I7" s="15" t="s">
        <v>12</v>
      </c>
      <c r="J7" s="15" t="s">
        <v>13</v>
      </c>
      <c r="K7" s="15" t="s">
        <v>14</v>
      </c>
      <c r="L7" s="15" t="s">
        <v>15</v>
      </c>
      <c r="M7" s="16"/>
      <c r="N7" s="16"/>
      <c r="O7" s="16"/>
      <c r="P7" s="16"/>
    </row>
    <row r="8" s="2" customFormat="1" ht="51" customHeight="1" spans="1:16">
      <c r="A8" s="17">
        <v>1</v>
      </c>
      <c r="B8" s="18" t="s">
        <v>16</v>
      </c>
      <c r="C8" s="19" t="s">
        <v>17</v>
      </c>
      <c r="D8" s="19" t="s">
        <v>18</v>
      </c>
      <c r="E8" s="17">
        <v>1</v>
      </c>
      <c r="F8" s="20">
        <v>143232</v>
      </c>
      <c r="G8" s="20">
        <v>125000</v>
      </c>
      <c r="H8" s="20">
        <v>132325.2</v>
      </c>
      <c r="I8" s="21">
        <f>ROUNDDOWN(AVERAGE(F8:H8),2)</f>
        <v>133519.06</v>
      </c>
      <c r="J8" s="22">
        <f>STDEV(F8:H8)</f>
        <v>9174.45</v>
      </c>
      <c r="K8" s="23">
        <f>J8/I8</f>
        <v>0.0687</v>
      </c>
      <c r="L8" s="21">
        <f>I8*E8</f>
        <v>133519.06</v>
      </c>
      <c r="M8" s="7"/>
      <c r="N8" s="7"/>
      <c r="O8" s="7"/>
      <c r="P8" s="7"/>
    </row>
    <row r="9" s="2" customFormat="1" ht="30" customHeight="1" spans="1:16">
      <c r="A9" s="24" t="s">
        <v>19</v>
      </c>
      <c r="B9" s="25"/>
      <c r="C9" s="25"/>
      <c r="D9" s="25"/>
      <c r="E9" s="25"/>
      <c r="F9" s="25"/>
      <c r="G9" s="25"/>
      <c r="H9" s="25"/>
      <c r="I9" s="25"/>
      <c r="J9" s="25"/>
      <c r="K9" s="26"/>
      <c r="L9" s="27">
        <f>SUM(L8:L8)</f>
        <v>133519.06</v>
      </c>
      <c r="M9" s="7"/>
      <c r="N9" s="7"/>
      <c r="O9" s="7"/>
      <c r="P9" s="7"/>
    </row>
    <row r="10" s="2" customFormat="1" ht="20" customHeight="1" spans="1:16">
      <c r="A10" s="28"/>
      <c r="B10" s="6"/>
      <c r="C10" s="6"/>
      <c r="D10" s="6"/>
      <c r="E10" s="6"/>
      <c r="F10" s="6"/>
      <c r="G10" s="6"/>
      <c r="H10" s="6"/>
      <c r="I10" s="6"/>
      <c r="J10" s="6"/>
      <c r="K10" s="6"/>
      <c r="L10" s="7"/>
      <c r="M10" s="7"/>
      <c r="N10" s="7"/>
      <c r="O10" s="7"/>
      <c r="P10" s="7"/>
    </row>
    <row r="11" s="2" customFormat="1" ht="20" customHeight="1" spans="1:16">
      <c r="A11" s="28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7"/>
    </row>
    <row r="12" s="2" customFormat="1" ht="20" customHeight="1" spans="1:16">
      <c r="A12" s="28"/>
      <c r="B12" s="6"/>
      <c r="C12" s="6"/>
      <c r="D12" s="6"/>
      <c r="E12" s="6"/>
      <c r="F12" s="6"/>
      <c r="G12" s="6"/>
      <c r="H12" s="6"/>
      <c r="I12" s="6"/>
      <c r="J12" s="6"/>
      <c r="K12" s="6"/>
      <c r="L12" s="7"/>
      <c r="M12" s="7"/>
      <c r="N12" s="7"/>
      <c r="O12" s="7"/>
      <c r="P12" s="7"/>
    </row>
    <row r="13" s="2" customFormat="1" ht="20" customHeight="1" spans="1:16">
      <c r="A13" s="28" t="s">
        <v>20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"/>
      <c r="M13" s="7"/>
      <c r="N13" s="7"/>
      <c r="O13" s="7"/>
      <c r="P13" s="7"/>
    </row>
    <row r="14" s="2" customFormat="1" ht="53" customHeight="1" spans="1:16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7"/>
      <c r="M14" s="7"/>
      <c r="N14" s="7"/>
      <c r="O14" s="7"/>
      <c r="P14" s="7"/>
    </row>
    <row r="15" s="2" customFormat="1" ht="21" customHeight="1" spans="1:16">
      <c r="A15" s="6" t="s">
        <v>21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7"/>
      <c r="M15" s="7"/>
      <c r="N15" s="7"/>
      <c r="O15" s="7"/>
      <c r="P15" s="7"/>
    </row>
    <row r="16" ht="18" spans="1: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7"/>
      <c r="M16" s="6"/>
      <c r="N16" s="6"/>
      <c r="O16" s="6"/>
      <c r="P16" s="6"/>
    </row>
    <row r="17" ht="18" spans="1:16">
      <c r="A17" s="6" t="s">
        <v>22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7"/>
      <c r="M17" s="6"/>
      <c r="N17" s="6"/>
      <c r="O17" s="6"/>
      <c r="P17" s="6"/>
    </row>
    <row r="18" ht="18" spans="1:16">
      <c r="A18" s="6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7"/>
      <c r="M18" s="6"/>
      <c r="N18" s="6"/>
      <c r="O18" s="6"/>
      <c r="P18" s="6"/>
    </row>
    <row r="19" ht="18" spans="1:16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7"/>
      <c r="M19" s="6"/>
      <c r="N19" s="6"/>
      <c r="O19" s="6"/>
      <c r="P19" s="6"/>
    </row>
    <row r="20" ht="18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  <c r="M20" s="6"/>
      <c r="N20" s="6"/>
      <c r="O20" s="6"/>
      <c r="P20" s="6"/>
    </row>
    <row r="21" ht="18" spans="1:16">
      <c r="M21" s="6"/>
      <c r="N21" s="6"/>
      <c r="O21" s="6"/>
      <c r="P21" s="6"/>
    </row>
  </sheetData>
  <mergeCells count="4">
    <mergeCell ref="A1:P1"/>
    <mergeCell ref="A3:P3"/>
    <mergeCell ref="A4:L4"/>
    <mergeCell ref="A9:K9"/>
  </mergeCells>
  <pageMargins left="0.25" right="0.25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Анализ рынка (базовый)</vt:lpstr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WPS_1777857089</cp:lastModifiedBy>
  <dcterms:created xsi:type="dcterms:W3CDTF">2006-09-28T05:33:00Z</dcterms:created>
  <dcterms:modified xsi:type="dcterms:W3CDTF">2026-05-27T09:49:41Z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088F22FCC5CF4F99B83E53E63FC478F5_13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