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krvps\НКРВПС\Короткова Е.Д\Закупки на ЕАТ\2026\Вейдерсы\"/>
    </mc:Choice>
  </mc:AlternateContent>
  <bookViews>
    <workbookView xWindow="0" yWindow="0" windowWidth="28800" windowHeight="12435" tabRatio="500"/>
  </bookViews>
  <sheets>
    <sheet name="612 355,00" sheetId="2" r:id="rId1"/>
  </sheets>
  <calcPr calcId="152511"/>
</workbook>
</file>

<file path=xl/calcChain.xml><?xml version="1.0" encoding="utf-8"?>
<calcChain xmlns="http://schemas.openxmlformats.org/spreadsheetml/2006/main">
  <c r="H5" i="2" l="1"/>
  <c r="I5" i="2" s="1"/>
  <c r="J5" i="2" s="1"/>
  <c r="K5" i="2"/>
  <c r="L5" i="2" s="1"/>
  <c r="M5" i="2" s="1"/>
  <c r="N5" i="2" s="1"/>
  <c r="N6" i="2" l="1"/>
</calcChain>
</file>

<file path=xl/sharedStrings.xml><?xml version="1.0" encoding="utf-8"?>
<sst xmlns="http://schemas.openxmlformats.org/spreadsheetml/2006/main" count="23" uniqueCount="23">
  <si>
    <t>Обоснование начальной (максимальной) цены контракта</t>
  </si>
  <si>
    <t>№</t>
  </si>
  <si>
    <t>Наименование предмета контракта</t>
  </si>
  <si>
    <t>Ед. изм</t>
  </si>
  <si>
    <t>Кол-во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</si>
  <si>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</si>
  <si>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</si>
  <si>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</si>
  <si>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</si>
  <si>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indexed="8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</si>
  <si>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</si>
  <si>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</si>
  <si>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</si>
  <si>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</si>
  <si>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В результате проведенного расчета Н(М)ЦК, ЦКЕП контракта составила, руб.: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</si>
  <si>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</si>
  <si>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</si>
  <si>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Источник информации о цене (руб./ед.изм.)</t>
  </si>
  <si>
    <t xml:space="preserve">Коммерческое предложение №1 
</t>
  </si>
  <si>
    <t xml:space="preserve">Коммерческое предложение  №2 
</t>
  </si>
  <si>
    <t xml:space="preserve">Коммерческое предложение  №3 </t>
  </si>
  <si>
    <t>шт</t>
  </si>
  <si>
    <t>Вейдерсы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</si>
</sst>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5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22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2552700"/>
          <a:ext cx="101917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229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838450"/>
          <a:ext cx="1524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22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2552700"/>
          <a:ext cx="101917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23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838450"/>
          <a:ext cx="1524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23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552700"/>
          <a:ext cx="93345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230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524125"/>
          <a:ext cx="1000125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19050</xdr:colOff>
      <xdr:row>3</xdr:row>
      <xdr:rowOff>1600200</xdr:rowOff>
    </xdr:from>
    <xdr:to>
      <xdr:col>10</xdr:col>
      <xdr:colOff>1504950</xdr:colOff>
      <xdr:row>3</xdr:row>
      <xdr:rowOff>1962150</xdr:rowOff>
    </xdr:to>
    <xdr:pic>
      <xdr:nvPicPr>
        <xdr:cNvPr id="230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200400"/>
          <a:ext cx="14859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304800</xdr:colOff>
      <xdr:row>3</xdr:row>
      <xdr:rowOff>1238250</xdr:rowOff>
    </xdr:from>
    <xdr:to>
      <xdr:col>10</xdr:col>
      <xdr:colOff>457200</xdr:colOff>
      <xdr:row>3</xdr:row>
      <xdr:rowOff>1466850</xdr:rowOff>
    </xdr:to>
    <xdr:pic>
      <xdr:nvPicPr>
        <xdr:cNvPr id="230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2838450"/>
          <a:ext cx="1524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"/>
  <sheetViews>
    <sheetView tabSelected="1" workbookViewId="0">
      <selection activeCell="M8" sqref="M8"/>
    </sheetView>
  </sheetViews>
  <sheetFormatPr defaultRowHeight="12.75" x14ac:dyDescent="0.2"/>
  <cols>
    <col min="1" max="1" width="3.140625" style="1" customWidth="1"/>
    <col min="2" max="2" width="37.42578125" style="1" customWidth="1"/>
    <col min="3" max="3" width="5.85546875" style="1" customWidth="1"/>
    <col min="4" max="4" width="6.85546875" style="1" customWidth="1"/>
    <col min="5" max="5" width="13.85546875" style="1" customWidth="1"/>
    <col min="6" max="6" width="14.7109375" style="1" customWidth="1"/>
    <col min="7" max="7" width="14.5703125" style="1" customWidth="1"/>
    <col min="8" max="8" width="15.5703125" style="1" customWidth="1"/>
    <col min="9" max="9" width="15.42578125" style="1" customWidth="1"/>
    <col min="10" max="10" width="14.28515625" style="1" customWidth="1"/>
    <col min="11" max="11" width="28" style="1" customWidth="1"/>
    <col min="12" max="12" width="13.5703125" style="1" customWidth="1"/>
    <col min="13" max="13" width="9.42578125" style="1" customWidth="1"/>
    <col min="14" max="14" width="13.85546875" style="1" customWidth="1"/>
    <col min="15" max="16384" width="9.140625" style="1"/>
  </cols>
  <sheetData>
    <row r="1" spans="1:29" ht="48" customHeight="1" x14ac:dyDescent="0.2">
      <c r="B1" s="6"/>
      <c r="C1" s="6"/>
      <c r="K1" s="2"/>
      <c r="M1" s="24"/>
      <c r="N1" s="24"/>
      <c r="O1" s="7"/>
      <c r="P1" s="7"/>
      <c r="Q1" s="7"/>
      <c r="R1" s="7"/>
      <c r="S1" s="7"/>
      <c r="T1" s="7"/>
      <c r="U1" s="7"/>
      <c r="V1" s="7"/>
      <c r="W1" s="8"/>
      <c r="X1" s="8"/>
      <c r="Y1" s="8"/>
      <c r="Z1" s="8"/>
      <c r="AA1" s="8"/>
      <c r="AB1" s="8"/>
      <c r="AC1" s="8"/>
    </row>
    <row r="2" spans="1:29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M2" s="24"/>
      <c r="N2" s="2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9" customHeight="1" x14ac:dyDescent="0.2">
      <c r="A3" s="26" t="s">
        <v>1</v>
      </c>
      <c r="B3" s="27" t="s">
        <v>2</v>
      </c>
      <c r="C3" s="27" t="s">
        <v>3</v>
      </c>
      <c r="D3" s="27" t="s">
        <v>4</v>
      </c>
      <c r="E3" s="28" t="s">
        <v>17</v>
      </c>
      <c r="F3" s="28"/>
      <c r="G3" s="28"/>
      <c r="H3" s="29" t="s">
        <v>5</v>
      </c>
      <c r="I3" s="29"/>
      <c r="J3" s="29"/>
      <c r="K3" s="30" t="s">
        <v>6</v>
      </c>
      <c r="L3" s="30"/>
      <c r="M3" s="30"/>
      <c r="N3" s="30"/>
    </row>
    <row r="4" spans="1:29" ht="159" customHeight="1" x14ac:dyDescent="0.2">
      <c r="A4" s="26"/>
      <c r="B4" s="27"/>
      <c r="C4" s="27"/>
      <c r="D4" s="27"/>
      <c r="E4" s="3" t="s">
        <v>18</v>
      </c>
      <c r="F4" s="3" t="s">
        <v>19</v>
      </c>
      <c r="G4" s="9" t="s">
        <v>20</v>
      </c>
      <c r="H4" s="3" t="s">
        <v>7</v>
      </c>
      <c r="I4" s="3" t="s">
        <v>8</v>
      </c>
      <c r="J4" s="4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29" s="5" customFormat="1" ht="15.75" customHeight="1" x14ac:dyDescent="0.2">
      <c r="A5" s="10">
        <v>1</v>
      </c>
      <c r="B5" s="11" t="s">
        <v>22</v>
      </c>
      <c r="C5" s="13" t="s">
        <v>21</v>
      </c>
      <c r="D5" s="12">
        <v>4</v>
      </c>
      <c r="E5" s="16">
        <v>21600</v>
      </c>
      <c r="F5" s="16">
        <v>20500</v>
      </c>
      <c r="G5" s="16">
        <v>21000</v>
      </c>
      <c r="H5" s="17">
        <f>AVERAGE(E5:G5)</f>
        <v>21033.333333333332</v>
      </c>
      <c r="I5" s="18">
        <f>SQRT(((SUM((POWER(E5-H5,2)),(POWER(F5-H5,2)),(POWER(G5-H5,2)))/(COLUMNS(E5:G5)-1))))</f>
        <v>550.75705472861023</v>
      </c>
      <c r="J5" s="18">
        <f>I5/H5*100</f>
        <v>2.6184962982342799</v>
      </c>
      <c r="K5" s="19">
        <f>((D5/3)*(SUM(E5:G5)))</f>
        <v>84133.333333333328</v>
      </c>
      <c r="L5" s="20">
        <f>K5/D5</f>
        <v>21033.333333333332</v>
      </c>
      <c r="M5" s="19">
        <f>ROUND(L5,0)</f>
        <v>21033</v>
      </c>
      <c r="N5" s="17">
        <f>M5*D5</f>
        <v>84132</v>
      </c>
    </row>
    <row r="6" spans="1:29" ht="15.75" customHeight="1" x14ac:dyDescent="0.2">
      <c r="A6" s="31" t="s">
        <v>14</v>
      </c>
      <c r="B6" s="31"/>
      <c r="C6" s="31"/>
      <c r="D6" s="31"/>
      <c r="E6" s="32"/>
      <c r="F6" s="31"/>
      <c r="G6" s="31"/>
      <c r="H6" s="14"/>
      <c r="I6" s="14"/>
      <c r="J6" s="14"/>
      <c r="K6" s="15"/>
      <c r="N6" s="21">
        <f>SUM(N5:N5)</f>
        <v>84132</v>
      </c>
      <c r="P6" s="22"/>
    </row>
    <row r="7" spans="1:29" ht="36" customHeight="1" x14ac:dyDescent="0.2">
      <c r="A7" s="33" t="s">
        <v>15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29" x14ac:dyDescent="0.2">
      <c r="A8" s="1" t="s">
        <v>16</v>
      </c>
    </row>
    <row r="10" spans="1:29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3" spans="1:29" x14ac:dyDescent="0.2">
      <c r="H13" s="23"/>
      <c r="I13" s="23"/>
      <c r="J13" s="23"/>
      <c r="K13" s="23"/>
    </row>
  </sheetData>
  <sheetProtection selectLockedCells="1" selectUnlockedCells="1"/>
  <mergeCells count="13">
    <mergeCell ref="H13:K13"/>
    <mergeCell ref="M1:N2"/>
    <mergeCell ref="A2:K2"/>
    <mergeCell ref="A3:A4"/>
    <mergeCell ref="B3:B4"/>
    <mergeCell ref="C3:C4"/>
    <mergeCell ref="D3:D4"/>
    <mergeCell ref="E3:G3"/>
    <mergeCell ref="H3:J3"/>
    <mergeCell ref="K3:N3"/>
    <mergeCell ref="A6:G6"/>
    <mergeCell ref="A7:K7"/>
    <mergeCell ref="A10:O10"/>
  </mergeCells>
  <pageMargins left="0.70833333333333337" right="0.70833333333333337" top="0.74791666666666667" bottom="0.74791666666666667" header="0.51181102362204722" footer="0.51181102362204722"/>
  <pageSetup paperSize="9" scale="61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612 355,00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2026-09-08T10:58:01Z</cp:lastPrinted>
  <dcterms:created xsi:type="dcterms:W3CDTF">2026-03-26T10:18:29Z</dcterms:created>
  <dcterms:modified xsi:type="dcterms:W3CDTF">2026-09-08T10:58:04Z</dcterms:modified>
</cp:coreProperties>
</file>