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Расчет цены" sheetId="1" state="visible" r:id="rId3"/>
  </sheets>
  <definedNames>
    <definedName function="false" hidden="true" name="_xlfn.CEILING.PRECISE" vbProcedure="false">#NAME?</definedName>
  </definedName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<sst xmlns="http://schemas.openxmlformats.org/spreadsheetml/2006/main" count="38" uniqueCount="31">
  <si>
    <t xml:space="preserve">Расчет начальной (максимальной) цены государственного контракта (далее – НМЦК) выполнялся в соответствии с Методическими рекомендациями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исполнителем), утверждёнными Приказом Министерства экономического развития РФ от 2 октября 2013 года № 567.</t>
  </si>
  <si>
    <t xml:space="preserve">Приложение № 4 
к Извещению о закупке</t>
  </si>
  <si>
    <t xml:space="preserve">Предмет контракта:</t>
  </si>
  <si>
    <t xml:space="preserve">Приобретение марок почтовой оплаты </t>
  </si>
  <si>
    <t xml:space="preserve">Информации о валюте, используемой для формирования цены государственного контракта и расчетов с исполнителем: Российский рубль.   Порядок применения официального курса иностранной валюты к рублю Российской Федерации, установленного Центральным банком Российской Федерации и используемого при оплате государственного контракта: не установлен.</t>
  </si>
  <si>
    <t xml:space="preserve">Используемый метод определения НМЦК с обоснованием:</t>
  </si>
  <si>
    <t xml:space="preserve">Метод сопоставимых рыночных цен (анализа рынка)</t>
  </si>
  <si>
    <t xml:space="preserve">Наименование объекта закупки</t>
  </si>
  <si>
    <t xml:space="preserve">Ед. изм</t>
  </si>
  <si>
    <t xml:space="preserve">Кол-во (v)</t>
  </si>
  <si>
    <t xml:space="preserve">Стоимость товара, работы, услуги  (руб./ за  1 ед.изм.) Источники информации для расчета:
Начальная цена единиц товара, работы, услуги установлена на основании информации о ценах, источником которых послужили  коммерческие предложения предоставленные Заказчику  Исполнителями аналогичных ТРУ
</t>
  </si>
  <si>
    <t xml:space="preserve">Оценка однородности совокупности значений выявленных цен, используемых в расчете НМЦК</t>
  </si>
  <si>
    <t xml:space="preserve">Начальная цена единиц товара, работы, услуги, определяемая методом сопоставимых рыночных цен (анализа рынка)*</t>
  </si>
  <si>
    <t xml:space="preserve">  (Цена - n1)</t>
  </si>
  <si>
    <t xml:space="preserve">  (Цена - n2)</t>
  </si>
  <si>
    <t xml:space="preserve"> (Цена - n3)</t>
  </si>
  <si>
    <t xml:space="preserve">Средняя арифметическая цена за единицу     &lt;ц&gt; </t>
  </si>
  <si>
    <t xml:space="preserve">Среднее квадратичное отклонение</t>
  </si>
  <si>
    <r>
      <rPr>
        <b val="true"/>
        <sz val="10"/>
        <rFont val="Times New Roman"/>
        <family val="0"/>
        <charset val="1"/>
      </rPr>
      <t xml:space="preserve">коэффициент вариации цен V (%)           </t>
    </r>
    <r>
      <rPr>
        <i val="true"/>
        <sz val="10"/>
        <rFont val="Times New Roman"/>
        <family val="0"/>
        <charset val="1"/>
      </rPr>
      <t xml:space="preserve">         (не должен превышать 33%)</t>
    </r>
  </si>
  <si>
    <r>
      <rPr>
        <b val="true"/>
        <sz val="10"/>
        <rFont val="Times New Roman"/>
        <family val="0"/>
        <charset val="1"/>
      </rPr>
      <t xml:space="preserve">Расчет НМЦК по формуле</t>
    </r>
    <r>
      <rPr>
        <sz val="10"/>
        <rFont val="Times New Roman"/>
        <family val="0"/>
        <charset val="1"/>
      </rPr>
      <t xml:space="preserve">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</si>
  <si>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 xml:space="preserve">НМЦК, (руб.)</t>
  </si>
  <si>
    <t xml:space="preserve">Знаки почтовой оплаты Российской Федерации (почтовые марки) номиналом 50,0 руб. </t>
  </si>
  <si>
    <t xml:space="preserve">шт</t>
  </si>
  <si>
    <t xml:space="preserve">Знаки почтовой оплаты Российской Федерации (почтовые марки) номиналом 25,0 руб.
</t>
  </si>
  <si>
    <t xml:space="preserve">Знаки почтовой оплаты Российской Федерации (почтовые марки) номиналом 10,0 руб.
</t>
  </si>
  <si>
    <t xml:space="preserve">Знаки почтовой оплаты Российской Федерации (почтовые марки) 6,0 руб.
</t>
  </si>
  <si>
    <t xml:space="preserve">Знаки почтовой оплаты Российской Федерации (почтовые марки) номиналом 5,0 руб.</t>
  </si>
  <si>
    <t xml:space="preserve">Знаки почтовой оплаты Российской Федерации (почтовые марки) номиналом 4,0 руб.</t>
  </si>
  <si>
    <t xml:space="preserve">Знаки почтовой оплаты Российской Федерации (почтовые марки) номиналом 3,0 руб.</t>
  </si>
  <si>
    <t xml:space="preserve">Знаки почтовой оплаты Российской Федерации (почтовые марки) номиналом 2,0 руб.
</t>
  </si>
  <si>
    <t xml:space="preserve">НМЦК: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</si>
</sst>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0.00"/>
    <numFmt numFmtId="166" formatCode="#,##0"/>
    <numFmt numFmtId="167" formatCode="0.00000"/>
    <numFmt numFmtId="168" formatCode="dd/mm/yyyy"/>
    <numFmt numFmtId="169" formatCode="0.0000"/>
  </numFmts>
  <fonts count="15">
    <font>
      <sz val="11"/>
      <color theme="1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0"/>
      <charset val="1"/>
    </font>
    <font>
      <b val="true"/>
      <sz val="11"/>
      <color theme="1"/>
      <name val="Times New Roman"/>
      <family val="0"/>
      <charset val="1"/>
    </font>
    <font>
      <b val="true"/>
      <sz val="11"/>
      <name val="Times New Roman"/>
      <family val="0"/>
      <charset val="1"/>
    </font>
    <font>
      <sz val="10"/>
      <color theme="1"/>
      <name val="Times New Roman"/>
      <family val="0"/>
      <charset val="1"/>
    </font>
    <font>
      <b val="true"/>
      <sz val="10"/>
      <name val="Times New Roman"/>
      <family val="0"/>
      <charset val="1"/>
    </font>
    <font>
      <i val="true"/>
      <sz val="10"/>
      <name val="Times New Roman"/>
      <family val="0"/>
      <charset val="1"/>
    </font>
    <font>
      <sz val="10"/>
      <color theme="1"/>
      <name val="Times New Roman"/>
      <family val="1"/>
    </font>
    <font>
      <b val="true"/>
      <sz val="12"/>
      <name val="Times New Roman"/>
      <family val="0"/>
      <charset val="1"/>
    </font>
    <font>
      <sz val="12"/>
      <name val="Times New Roman"/>
      <family val="0"/>
      <charset val="1"/>
    </font>
    <font>
      <sz val="12"/>
      <color theme="1"/>
      <name val="Times New Roman"/>
      <family val="0"/>
      <charset val="1"/>
    </font>
    <font>
      <sz val="11"/>
      <name val="Times New Roman"/>
      <family val="0"/>
      <charset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</fills>
  <borders count="7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>
        <color theme="1"/>
      </top>
      <bottom style="thin">
        <color theme="1"/>
      </bottom>
      <diagonal/>
    </border>
    <border diagonalUp="false" diagonalDown="false">
      <left/>
      <right style="thin">
        <color theme="1"/>
      </right>
      <top style="thin">
        <color theme="1"/>
      </top>
      <bottom style="thin">
        <color theme="1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5" fillId="0" borderId="0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true">
      <alignment horizontal="left" vertical="bottom" textRotation="0" wrapText="true" indent="0" shrinkToFit="false"/>
      <protection locked="true" hidden="false"/>
    </xf>
    <xf numFmtId="164" fontId="7" fillId="0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4" fillId="0" borderId="0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8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0" borderId="3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8" fillId="0" borderId="3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10" fillId="2" borderId="3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4" fillId="2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2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4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4" fillId="2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2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2" borderId="3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4" fillId="2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4" fillId="2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4" fillId="2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4" fillId="2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2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6" fontId="8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8" fontId="13" fillId="0" borderId="0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4" fontId="12" fillId="0" borderId="0" xfId="0" applyFont="true" applyBorder="false" applyAlignment="true" applyProtection="true">
      <alignment horizontal="general" vertical="bottom" textRotation="0" wrapText="true" indent="0" shrinkToFit="false"/>
      <protection locked="false" hidden="false"/>
    </xf>
    <xf numFmtId="169" fontId="12" fillId="0" borderId="0" xfId="0" applyFont="true" applyBorder="false" applyAlignment="true" applyProtection="true">
      <alignment horizontal="center" vertical="center" textRotation="0" wrapText="false" indent="0" shrinkToFit="false"/>
      <protection locked="false" hidden="false"/>
    </xf>
    <xf numFmtId="164" fontId="12" fillId="0" borderId="0" xfId="0" applyFont="true" applyBorder="false" applyAlignment="true" applyProtection="true">
      <alignment horizontal="center" vertical="bottom" textRotation="0" wrapText="true" indent="0" shrinkToFit="false"/>
      <protection locked="false" hidden="false"/>
    </xf>
    <xf numFmtId="164" fontId="14" fillId="0" borderId="0" xfId="0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4" fontId="14" fillId="0" borderId="0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12" fillId="0" borderId="0" xfId="0" applyFont="true" applyBorder="true" applyAlignment="true" applyProtection="true">
      <alignment horizontal="center" vertical="top" textRotation="0" wrapText="tru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eme Office">
  <a:themeElements>
    <a:clrScheme name="Standard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Standard">
      <a:majorFont>
        <a:latin typeface="Cambria" pitchFamily="0" charset="1"/>
        <a:ea typeface="Arial" pitchFamily="0" charset="1"/>
        <a:cs typeface="Arial" pitchFamily="0" charset="1"/>
      </a:majorFont>
      <a:minorFont>
        <a:latin typeface="Calibri" pitchFamily="0" charset="1"/>
        <a:ea typeface="Arial" pitchFamily="0" charset="1"/>
        <a:cs typeface="Arial" pitchFamily="0" charset="1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0" t="0" r="0" b="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0" t="0" r="0" b="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25"/>
  <sheetViews>
    <sheetView showFormulas="false" showGridLines="true" showRowColHeaders="true" showZeros="true" rightToLeft="false" tabSelected="true" showOutlineSymbols="true" defaultGridColor="true" view="normal" topLeftCell="A1" colorId="64" zoomScale="80" zoomScaleNormal="80" zoomScalePageLayoutView="100" workbookViewId="0">
      <selection pane="topLeft" activeCell="K24" activeCellId="0" sqref="K24"/>
    </sheetView>
  </sheetViews>
  <sheetFormatPr defaultColWidth="8.6796875" defaultRowHeight="12.75" zeroHeight="false" outlineLevelRow="0" outlineLevelCol="0"/>
  <cols>
    <col collapsed="false" customWidth="true" hidden="false" outlineLevel="0" max="1" min="1" style="1" width="40.57"/>
    <col collapsed="false" customWidth="true" hidden="false" outlineLevel="0" max="2" min="2" style="1" width="6.57"/>
    <col collapsed="false" customWidth="true" hidden="false" outlineLevel="0" max="3" min="3" style="1" width="10.14"/>
    <col collapsed="false" customWidth="true" hidden="false" outlineLevel="0" max="4" min="4" style="1" width="16.71"/>
    <col collapsed="false" customWidth="true" hidden="false" outlineLevel="0" max="5" min="5" style="1" width="15"/>
    <col collapsed="false" customWidth="true" hidden="false" outlineLevel="0" max="6" min="6" style="1" width="14.86"/>
    <col collapsed="false" customWidth="true" hidden="false" outlineLevel="0" max="7" min="7" style="1" width="21.43"/>
    <col collapsed="false" customWidth="true" hidden="false" outlineLevel="0" max="8" min="8" style="1" width="17.86"/>
    <col collapsed="false" customWidth="true" hidden="false" outlineLevel="0" max="9" min="9" style="1" width="21.71"/>
    <col collapsed="false" customWidth="true" hidden="false" outlineLevel="0" max="10" min="10" style="1" width="33.71"/>
    <col collapsed="false" customWidth="true" hidden="false" outlineLevel="0" max="11" min="11" style="1" width="15.42"/>
    <col collapsed="false" customWidth="true" hidden="false" outlineLevel="0" max="257" min="12" style="1" width="9.14"/>
  </cols>
  <sheetData>
    <row r="1" customFormat="false" ht="62.25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I1" s="3" t="s">
        <v>1</v>
      </c>
      <c r="J1" s="3"/>
      <c r="K1" s="3"/>
    </row>
    <row r="2" customFormat="false" ht="12" hidden="false" customHeight="true" outlineLevel="0" collapsed="false">
      <c r="I2" s="4"/>
      <c r="J2" s="4"/>
      <c r="K2" s="4"/>
    </row>
    <row r="3" customFormat="false" ht="12" hidden="false" customHeight="true" outlineLevel="0" collapsed="false">
      <c r="A3" s="1" t="s">
        <v>2</v>
      </c>
      <c r="G3" s="5" t="s">
        <v>3</v>
      </c>
      <c r="H3" s="5"/>
      <c r="I3" s="5"/>
      <c r="J3" s="5"/>
      <c r="K3" s="4"/>
    </row>
    <row r="4" customFormat="false" ht="39.75" hidden="false" customHeight="true" outlineLevel="0" collapsed="false">
      <c r="A4" s="2" t="s">
        <v>4</v>
      </c>
      <c r="B4" s="2"/>
      <c r="C4" s="2"/>
      <c r="D4" s="2"/>
      <c r="E4" s="2"/>
      <c r="F4" s="2"/>
      <c r="G4" s="5"/>
      <c r="H4" s="5"/>
      <c r="I4" s="5"/>
      <c r="J4" s="5"/>
      <c r="K4" s="4"/>
    </row>
    <row r="5" customFormat="false" ht="15" hidden="false" customHeight="true" outlineLevel="0" collapsed="false">
      <c r="A5" s="2"/>
      <c r="B5" s="2"/>
      <c r="C5" s="2"/>
      <c r="D5" s="2"/>
      <c r="E5" s="2"/>
      <c r="F5" s="2"/>
      <c r="G5" s="6"/>
      <c r="H5" s="6"/>
      <c r="I5" s="6"/>
      <c r="J5" s="6"/>
      <c r="K5" s="4"/>
    </row>
    <row r="6" customFormat="false" ht="11.25" hidden="false" customHeight="true" outlineLevel="0" collapsed="false">
      <c r="A6" s="2"/>
      <c r="B6" s="2"/>
      <c r="C6" s="2"/>
      <c r="D6" s="2"/>
      <c r="E6" s="2"/>
      <c r="F6" s="2"/>
      <c r="G6" s="6"/>
      <c r="H6" s="6"/>
      <c r="I6" s="6"/>
      <c r="J6" s="6"/>
      <c r="K6" s="4"/>
    </row>
    <row r="7" customFormat="false" ht="16.5" hidden="false" customHeight="true" outlineLevel="0" collapsed="false">
      <c r="A7" s="1" t="s">
        <v>5</v>
      </c>
      <c r="G7" s="1" t="s">
        <v>6</v>
      </c>
      <c r="I7" s="4"/>
      <c r="J7" s="4"/>
      <c r="K7" s="4"/>
    </row>
    <row r="8" customFormat="false" ht="10.5" hidden="false" customHeight="true" outlineLevel="0" collapsed="false">
      <c r="I8" s="4"/>
      <c r="J8" s="4"/>
      <c r="K8" s="4"/>
    </row>
    <row r="9" customFormat="false" ht="42" hidden="false" customHeight="true" outlineLevel="0" collapsed="false">
      <c r="A9" s="7"/>
      <c r="B9" s="7"/>
      <c r="C9" s="7"/>
      <c r="D9" s="7"/>
      <c r="E9" s="7"/>
      <c r="F9" s="7"/>
      <c r="G9" s="7"/>
      <c r="H9" s="7"/>
      <c r="I9" s="7"/>
      <c r="J9" s="7"/>
      <c r="K9" s="7"/>
    </row>
    <row r="10" customFormat="false" ht="146.25" hidden="false" customHeight="true" outlineLevel="0" collapsed="false">
      <c r="A10" s="8" t="s">
        <v>7</v>
      </c>
      <c r="B10" s="9" t="s">
        <v>8</v>
      </c>
      <c r="C10" s="9" t="s">
        <v>9</v>
      </c>
      <c r="D10" s="10" t="s">
        <v>10</v>
      </c>
      <c r="E10" s="10"/>
      <c r="F10" s="10"/>
      <c r="G10" s="11" t="s">
        <v>11</v>
      </c>
      <c r="H10" s="11"/>
      <c r="I10" s="11"/>
      <c r="J10" s="12" t="s">
        <v>12</v>
      </c>
      <c r="K10" s="12"/>
    </row>
    <row r="11" customFormat="false" ht="166.5" hidden="false" customHeight="true" outlineLevel="0" collapsed="false">
      <c r="A11" s="8"/>
      <c r="B11" s="9"/>
      <c r="C11" s="9"/>
      <c r="D11" s="12" t="s">
        <v>13</v>
      </c>
      <c r="E11" s="12" t="s">
        <v>14</v>
      </c>
      <c r="F11" s="12" t="s">
        <v>15</v>
      </c>
      <c r="G11" s="12" t="s">
        <v>16</v>
      </c>
      <c r="H11" s="12" t="s">
        <v>17</v>
      </c>
      <c r="I11" s="12" t="s">
        <v>18</v>
      </c>
      <c r="J11" s="12" t="s">
        <v>19</v>
      </c>
      <c r="K11" s="12" t="s">
        <v>20</v>
      </c>
    </row>
    <row r="12" customFormat="false" ht="75.75" hidden="false" customHeight="true" outlineLevel="0" collapsed="false">
      <c r="A12" s="13" t="s">
        <v>21</v>
      </c>
      <c r="B12" s="14" t="s">
        <v>22</v>
      </c>
      <c r="C12" s="15" t="n">
        <v>3000</v>
      </c>
      <c r="D12" s="16" t="n">
        <v>50</v>
      </c>
      <c r="E12" s="16" t="n">
        <v>50</v>
      </c>
      <c r="F12" s="16"/>
      <c r="G12" s="17" t="n">
        <f aca="false">AVERAGE(D12:F12)</f>
        <v>50</v>
      </c>
      <c r="H12" s="18" t="n">
        <f aca="false">SQRT(((SUM((POWER(D12-G12,2)),(POWER(E12-G12,2)),(POWER(F12-G12,2)))/(COLUMNS(D12:F12)-1))))</f>
        <v>35.3553390593274</v>
      </c>
      <c r="I12" s="18" t="n">
        <f aca="false">_xlfn.CEILING.PRECISE(H12/G12*100,0.001)</f>
        <v>70.711</v>
      </c>
      <c r="J12" s="19" t="n">
        <f aca="false">C12*G12</f>
        <v>150000</v>
      </c>
      <c r="K12" s="19" t="n">
        <f aca="false">J12</f>
        <v>150000</v>
      </c>
    </row>
    <row r="13" customFormat="false" ht="75.75" hidden="false" customHeight="true" outlineLevel="0" collapsed="false">
      <c r="A13" s="20" t="s">
        <v>23</v>
      </c>
      <c r="B13" s="21" t="s">
        <v>22</v>
      </c>
      <c r="C13" s="21" t="n">
        <v>3000</v>
      </c>
      <c r="D13" s="22" t="n">
        <v>25</v>
      </c>
      <c r="E13" s="23" t="n">
        <v>25</v>
      </c>
      <c r="F13" s="22"/>
      <c r="G13" s="24" t="n">
        <f aca="false">AVERAGE(D13:F13)</f>
        <v>25</v>
      </c>
      <c r="H13" s="18" t="n">
        <f aca="false">SQRT(((SUM((POWER(D13-G13,2)),(POWER(E13-G13,2)),(POWER(F13-G13,2)))/(COLUMNS(D13:F13)-1))))</f>
        <v>17.6776695296637</v>
      </c>
      <c r="I13" s="25" t="n">
        <f aca="false">_xlfn.CEILING.PRECISE(H13/G13*100,0.001)</f>
        <v>70.711</v>
      </c>
      <c r="J13" s="19" t="n">
        <f aca="false">C13*G13</f>
        <v>75000</v>
      </c>
      <c r="K13" s="19" t="n">
        <f aca="false">J13</f>
        <v>75000</v>
      </c>
    </row>
    <row r="14" customFormat="false" ht="75.75" hidden="false" customHeight="true" outlineLevel="0" collapsed="false">
      <c r="A14" s="20" t="s">
        <v>24</v>
      </c>
      <c r="B14" s="21" t="s">
        <v>22</v>
      </c>
      <c r="C14" s="21" t="n">
        <v>3000</v>
      </c>
      <c r="D14" s="22" t="n">
        <v>10</v>
      </c>
      <c r="E14" s="23" t="n">
        <v>10</v>
      </c>
      <c r="F14" s="22"/>
      <c r="G14" s="24" t="n">
        <f aca="false">AVERAGE(D14:F14)</f>
        <v>10</v>
      </c>
      <c r="H14" s="18" t="n">
        <f aca="false">SQRT(((SUM((POWER(D14-G14,2)),(POWER(E14-G14,2)),(POWER(F14-G14,2)))/(COLUMNS(D14:F14)-1))))</f>
        <v>7.07106781186548</v>
      </c>
      <c r="I14" s="25" t="n">
        <f aca="false">_xlfn.CEILING.PRECISE(H14/G14*100,0.001)</f>
        <v>70.711</v>
      </c>
      <c r="J14" s="19" t="n">
        <f aca="false">C14*G14</f>
        <v>30000</v>
      </c>
      <c r="K14" s="19" t="n">
        <f aca="false">J14</f>
        <v>30000</v>
      </c>
    </row>
    <row r="15" customFormat="false" ht="75.75" hidden="false" customHeight="true" outlineLevel="0" collapsed="false">
      <c r="A15" s="20" t="s">
        <v>25</v>
      </c>
      <c r="B15" s="21" t="s">
        <v>22</v>
      </c>
      <c r="C15" s="21" t="n">
        <v>3000</v>
      </c>
      <c r="D15" s="22" t="n">
        <v>6</v>
      </c>
      <c r="E15" s="23" t="n">
        <v>6</v>
      </c>
      <c r="F15" s="22"/>
      <c r="G15" s="24" t="n">
        <f aca="false">AVERAGE(D15:F15)</f>
        <v>6</v>
      </c>
      <c r="H15" s="18" t="n">
        <f aca="false">SQRT(((SUM((POWER(D15-G15,2)),(POWER(E15-G15,2)),(POWER(F15-G15,2)))/(COLUMNS(D15:F15)-1))))</f>
        <v>4.24264068711929</v>
      </c>
      <c r="I15" s="25" t="n">
        <f aca="false">_xlfn.CEILING.PRECISE(H15/G15*100,0.001)</f>
        <v>70.711</v>
      </c>
      <c r="J15" s="19" t="n">
        <f aca="false">C15*G15</f>
        <v>18000</v>
      </c>
      <c r="K15" s="19" t="n">
        <f aca="false">J15</f>
        <v>18000</v>
      </c>
    </row>
    <row r="16" customFormat="false" ht="75.75" hidden="false" customHeight="true" outlineLevel="0" collapsed="false">
      <c r="A16" s="13" t="s">
        <v>26</v>
      </c>
      <c r="B16" s="21" t="s">
        <v>22</v>
      </c>
      <c r="C16" s="21" t="n">
        <v>3000</v>
      </c>
      <c r="D16" s="22" t="n">
        <v>5</v>
      </c>
      <c r="E16" s="23" t="n">
        <v>5</v>
      </c>
      <c r="F16" s="22"/>
      <c r="G16" s="24" t="n">
        <f aca="false">AVERAGE(D16:F16)</f>
        <v>5</v>
      </c>
      <c r="H16" s="18" t="n">
        <f aca="false">SQRT(((SUM((POWER(D16-G16,2)),(POWER(E16-G16,2)),(POWER(F16-G16,2)))/(COLUMNS(D16:F16)-1))))</f>
        <v>3.53553390593274</v>
      </c>
      <c r="I16" s="25" t="n">
        <f aca="false">_xlfn.CEILING.PRECISE(H16/G16*100,0.001)</f>
        <v>70.711</v>
      </c>
      <c r="J16" s="19" t="n">
        <f aca="false">C16*G16</f>
        <v>15000</v>
      </c>
      <c r="K16" s="19" t="n">
        <f aca="false">J16</f>
        <v>15000</v>
      </c>
    </row>
    <row r="17" customFormat="false" ht="75.75" hidden="false" customHeight="true" outlineLevel="0" collapsed="false">
      <c r="A17" s="13" t="s">
        <v>27</v>
      </c>
      <c r="B17" s="21" t="s">
        <v>22</v>
      </c>
      <c r="C17" s="21" t="n">
        <v>3000</v>
      </c>
      <c r="D17" s="22" t="n">
        <v>4</v>
      </c>
      <c r="E17" s="23" t="n">
        <v>4</v>
      </c>
      <c r="F17" s="22"/>
      <c r="G17" s="24" t="n">
        <f aca="false">AVERAGE(D17:F17)</f>
        <v>4</v>
      </c>
      <c r="H17" s="18" t="n">
        <f aca="false">SQRT(((SUM((POWER(D17-G17,2)),(POWER(E17-G17,2)),(POWER(F17-G17,2)))/(COLUMNS(D17:F17)-1))))</f>
        <v>2.82842712474619</v>
      </c>
      <c r="I17" s="25" t="n">
        <f aca="false">_xlfn.CEILING.PRECISE(H17/G17*100,0.001)</f>
        <v>70.711</v>
      </c>
      <c r="J17" s="19" t="n">
        <f aca="false">C17*G17</f>
        <v>12000</v>
      </c>
      <c r="K17" s="19" t="n">
        <f aca="false">J17</f>
        <v>12000</v>
      </c>
    </row>
    <row r="18" customFormat="false" ht="58.75" hidden="false" customHeight="true" outlineLevel="0" collapsed="false">
      <c r="A18" s="13" t="s">
        <v>28</v>
      </c>
      <c r="B18" s="21" t="s">
        <v>22</v>
      </c>
      <c r="C18" s="21" t="n">
        <v>3000</v>
      </c>
      <c r="D18" s="22" t="n">
        <v>3</v>
      </c>
      <c r="E18" s="23" t="n">
        <v>3</v>
      </c>
      <c r="F18" s="22"/>
      <c r="G18" s="24" t="n">
        <f aca="false">AVERAGE(D18:F18)</f>
        <v>3</v>
      </c>
      <c r="H18" s="18" t="n">
        <f aca="false">SQRT(((SUM((POWER(D18-G18,2)),(POWER(E18-G18,2)),(POWER(F18-G18,2)))/(COLUMNS(D18:F18)-1))))</f>
        <v>2.12132034355964</v>
      </c>
      <c r="I18" s="25" t="n">
        <f aca="false">_xlfn.CEILING.PRECISE(H18/G18*100,0.001)</f>
        <v>70.711</v>
      </c>
      <c r="J18" s="19" t="n">
        <f aca="false">C18*G18</f>
        <v>9000</v>
      </c>
      <c r="K18" s="19" t="n">
        <f aca="false">J18</f>
        <v>9000</v>
      </c>
    </row>
    <row r="19" customFormat="false" ht="65.25" hidden="false" customHeight="true" outlineLevel="0" collapsed="false">
      <c r="A19" s="20" t="s">
        <v>29</v>
      </c>
      <c r="B19" s="21" t="s">
        <v>22</v>
      </c>
      <c r="C19" s="21" t="n">
        <v>500</v>
      </c>
      <c r="D19" s="22" t="n">
        <v>2</v>
      </c>
      <c r="E19" s="23" t="n">
        <v>2</v>
      </c>
      <c r="F19" s="22"/>
      <c r="G19" s="24" t="n">
        <f aca="false">AVERAGE(D19:F19)</f>
        <v>2</v>
      </c>
      <c r="H19" s="18" t="n">
        <f aca="false">SQRT(((SUM((POWER(D19-G19,2)),(POWER(E19-G19,2)),(POWER(F19-G19,2)))/(COLUMNS(D19:F19)-1))))</f>
        <v>1.4142135623731</v>
      </c>
      <c r="I19" s="25" t="n">
        <f aca="false">_xlfn.CEILING.PRECISE(H19/G19*100,0.001)</f>
        <v>70.711</v>
      </c>
      <c r="J19" s="19" t="n">
        <f aca="false">C19*G19</f>
        <v>1000</v>
      </c>
      <c r="K19" s="19" t="n">
        <v>1000</v>
      </c>
    </row>
    <row r="20" customFormat="false" ht="15" hidden="false" customHeight="false" outlineLevel="0" collapsed="false">
      <c r="B20" s="26" t="s">
        <v>30</v>
      </c>
      <c r="C20" s="26"/>
      <c r="D20" s="26"/>
      <c r="E20" s="26"/>
      <c r="F20" s="26"/>
      <c r="G20" s="26"/>
      <c r="H20" s="26"/>
      <c r="I20" s="26"/>
      <c r="J20" s="26"/>
      <c r="K20" s="27" t="n">
        <f aca="false">K12+K13+K14+K15+K16+K17+K18+K19</f>
        <v>310000</v>
      </c>
    </row>
    <row r="22" customFormat="false" ht="15" hidden="false" customHeight="false" outlineLevel="0" collapsed="false">
      <c r="A22" s="28"/>
      <c r="B22" s="28"/>
      <c r="C22" s="28"/>
      <c r="D22" s="28"/>
      <c r="E22" s="28"/>
      <c r="F22" s="28"/>
      <c r="G22" s="28"/>
      <c r="H22" s="28"/>
    </row>
    <row r="23" customFormat="false" ht="15" hidden="false" customHeight="false" outlineLevel="0" collapsed="false">
      <c r="A23" s="29"/>
      <c r="B23" s="29"/>
      <c r="C23" s="29"/>
      <c r="D23" s="28"/>
      <c r="E23" s="30"/>
      <c r="F23" s="31"/>
      <c r="G23" s="32"/>
      <c r="H23" s="33"/>
      <c r="I23" s="33"/>
      <c r="J23" s="33"/>
      <c r="K23" s="33"/>
      <c r="L23" s="33"/>
    </row>
    <row r="24" customFormat="false" ht="46.5" hidden="false" customHeight="true" outlineLevel="0" collapsed="false">
      <c r="A24" s="34"/>
      <c r="B24" s="34"/>
      <c r="C24" s="34"/>
      <c r="D24" s="34"/>
      <c r="G24" s="28"/>
      <c r="H24" s="33"/>
      <c r="I24" s="33"/>
      <c r="J24" s="33"/>
      <c r="K24" s="33"/>
      <c r="L24" s="33"/>
    </row>
    <row r="25" customFormat="false" ht="15" hidden="false" customHeight="false" outlineLevel="0" collapsed="false">
      <c r="A25" s="35"/>
      <c r="B25" s="35"/>
      <c r="C25" s="35"/>
      <c r="D25" s="35"/>
    </row>
  </sheetData>
  <mergeCells count="16">
    <mergeCell ref="A1:G1"/>
    <mergeCell ref="I1:K1"/>
    <mergeCell ref="G3:J4"/>
    <mergeCell ref="A4:F6"/>
    <mergeCell ref="G5:J6"/>
    <mergeCell ref="A9:K9"/>
    <mergeCell ref="A10:A11"/>
    <mergeCell ref="B10:B11"/>
    <mergeCell ref="C10:C11"/>
    <mergeCell ref="D10:F10"/>
    <mergeCell ref="G10:I10"/>
    <mergeCell ref="J10:K10"/>
    <mergeCell ref="B20:J20"/>
    <mergeCell ref="A23:C23"/>
    <mergeCell ref="A24:D24"/>
    <mergeCell ref="A25:D25"/>
  </mergeCells>
  <printOptions headings="false" gridLines="false" gridLinesSet="true" horizontalCentered="false" verticalCentered="false"/>
  <pageMargins left="0.708333333333333" right="0.708333333333333" top="0.747916666666667" bottom="0.747916666666667" header="0.511811023622047" footer="0.511811023622047"/>
  <pageSetup paperSize="77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51</TotalTime>
  <Application>LibreOffice/24.8.4.2$Linux_X86_64 LibreOffice_project/480$Build-2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2014-01-15T18:15:00Z</dcterms:created>
  <dc:creator>KSV</dc:creator>
  <dc:description/>
  <dc:language>ru-RU</dc:language>
  <cp:lastModifiedBy/>
  <dcterms:modified xsi:type="dcterms:W3CDTF">2026-05-26T11:22:39Z</dcterms:modified>
  <cp:revision>5</cp:revision>
  <dc:subject/>
  <dc:title>расчетчик НМЦК</dc:title>
  <cp:version>917504</cp:version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