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<sst xmlns="http://schemas.openxmlformats.org/spreadsheetml/2006/main" count="35" uniqueCount="33">
  <si>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r>
      <rPr>
        <b val="true"/>
        <sz val="20"/>
        <color rgb="FF000000"/>
        <rFont val="Times New Roman"/>
        <family val="1"/>
        <charset val="1"/>
      </rPr>
      <t xml:space="preserve">Обоснование начальной (максимальной) цены контракта на </t>
    </r>
    <r>
      <rPr>
        <b val="true"/>
        <sz val="20"/>
        <rFont val="Times New Roman"/>
        <family val="1"/>
        <charset val="1"/>
      </rPr>
      <t xml:space="preserve">оказание услуг по предупреждению несанкционированного проникновения посторонних лиц</t>
    </r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</si>
  <si>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</si>
  <si>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</si>
  <si>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</si>
  <si>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</si>
  <si>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</si>
  <si>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</si>
  <si>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</si>
  <si>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</si>
  <si>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</si>
  <si>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</si>
  <si>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</si>
  <si>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</si>
  <si>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</si>
  <si>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</si>
  <si>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</si>
  <si>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</si>
  <si>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</si>
  <si>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</si>
  <si>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№ 1 Вх. № 02-30/1447 от 28.08.2026 г.</t>
  </si>
  <si>
    <t xml:space="preserve">Цена № 2 Вх. № 02-30/1448 от 28.08.2026 г.</t>
  </si>
  <si>
    <t xml:space="preserve">Цена № 3 Вх. № 02-30/1449 от 28.08.2026 г.</t>
  </si>
  <si>
    <r>
      <rPr>
        <sz val="20"/>
        <color rgb="FF000000"/>
        <rFont val="Times New Roman"/>
        <family val="1"/>
        <charset val="1"/>
      </rPr>
      <t xml:space="preserve">Оказание услуг по предупреждению несанкционированного проникновения посторонних лиц. ЭТАП № 1
</t>
    </r>
    <r>
      <rPr>
        <sz val="20"/>
        <rFont val="Times New Roman"/>
        <family val="1"/>
        <charset val="1"/>
      </rPr>
      <t xml:space="preserve">(01.09.2026 — 01.10.2026 г.)</t>
    </r>
  </si>
  <si>
    <t xml:space="preserve">80.20.10.000</t>
  </si>
  <si>
    <t xml:space="preserve">Человеко-час</t>
  </si>
  <si>
    <r>
      <rPr>
        <sz val="20"/>
        <color rgb="FF000000"/>
        <rFont val="Times New Roman"/>
        <family val="1"/>
        <charset val="1"/>
      </rPr>
      <t xml:space="preserve">Оказание услуг по предупреждению несанкционированного проникновения посторонних лиц. ЭТАП № 2
</t>
    </r>
    <r>
      <rPr>
        <sz val="20"/>
        <rFont val="Times New Roman"/>
        <family val="1"/>
        <charset val="1"/>
      </rPr>
      <t xml:space="preserve">(01.10.2026 — 01.11.2026 г.)</t>
    </r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</si>
  <si>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</si>
  <si>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</si>
  <si>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</si>
  <si>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НМЦК:28.08.2026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</si>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</sst>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2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name val="Times New Roman"/>
      <family val="1"/>
      <charset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406080</xdr:colOff>
      <xdr:row>6</xdr:row>
      <xdr:rowOff>1769040</xdr:rowOff>
    </xdr:to>
    <xdr:sp>
      <xdr:nvSpPr>
        <xdr:cNvPr id="1" name="TextBox 1"/>
        <xdr:cNvSpPr/>
      </xdr:nvSpPr>
      <xdr:spPr>
        <a:xfrm>
          <a:off x="6863760" y="2598840"/>
          <a:ext cx="4433040" cy="172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218880</xdr:colOff>
      <xdr:row>6</xdr:row>
      <xdr:rowOff>1792440</xdr:rowOff>
    </xdr:to>
    <xdr:sp>
      <xdr:nvSpPr>
        <xdr:cNvPr id="2" name="TextBox 2"/>
        <xdr:cNvSpPr/>
      </xdr:nvSpPr>
      <xdr:spPr>
        <a:xfrm>
          <a:off x="45360" y="2622240"/>
          <a:ext cx="6428160" cy="172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1122840</xdr:colOff>
      <xdr:row>6</xdr:row>
      <xdr:rowOff>1746360</xdr:rowOff>
    </xdr:to>
    <xdr:sp>
      <xdr:nvSpPr>
        <xdr:cNvPr id="3" name="TextBox 3"/>
        <xdr:cNvSpPr/>
      </xdr:nvSpPr>
      <xdr:spPr>
        <a:xfrm>
          <a:off x="11301840" y="2576160"/>
          <a:ext cx="5241240" cy="1720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37" zoomScaleNormal="37" zoomScalePageLayoutView="100" workbookViewId="0">
      <selection pane="topLeft" activeCell="A18" activeCellId="0" sqref="A18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52"/>
    <col collapsed="false" customWidth="true" hidden="false" outlineLevel="0" max="6" min="6" style="2" width="22.95"/>
    <col collapsed="false" customWidth="true" hidden="false" outlineLevel="0" max="7" min="7" style="2" width="31.99"/>
    <col collapsed="false" customWidth="true" hidden="false" outlineLevel="0" max="8" min="8" style="2" width="32.27"/>
    <col collapsed="false" customWidth="true" hidden="false" outlineLevel="0" max="9" min="9" style="2" width="32.34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33.1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3" t="s">
        <v>19</v>
      </c>
      <c r="H9" s="13" t="s">
        <v>20</v>
      </c>
      <c r="I9" s="13" t="s">
        <v>21</v>
      </c>
      <c r="J9" s="10"/>
      <c r="K9" s="10"/>
      <c r="L9" s="10"/>
      <c r="M9" s="10"/>
      <c r="N9" s="10"/>
      <c r="O9" s="12"/>
      <c r="P9" s="3"/>
      <c r="R9" s="3"/>
    </row>
    <row r="10" customFormat="false" ht="116.05" hidden="false" customHeight="true" outlineLevel="0" collapsed="false">
      <c r="A10" s="10" t="n">
        <v>1</v>
      </c>
      <c r="B10" s="10" t="s">
        <v>22</v>
      </c>
      <c r="C10" s="10"/>
      <c r="D10" s="14" t="s">
        <v>23</v>
      </c>
      <c r="E10" s="10" t="s">
        <v>24</v>
      </c>
      <c r="F10" s="10" t="n">
        <v>1440</v>
      </c>
      <c r="G10" s="15" t="n">
        <v>204</v>
      </c>
      <c r="H10" s="15" t="n">
        <v>255</v>
      </c>
      <c r="I10" s="15" t="n">
        <v>270</v>
      </c>
      <c r="J10" s="16" t="n">
        <f aca="false">ROUND(((G10+H10+I10)/3),2)</f>
        <v>243</v>
      </c>
      <c r="K10" s="17" t="n">
        <f aca="false">SQRT(((POWER(G10-J10,2)+POWER(H10-J10,2)+POWER(I10-J10,2))/2))/J10</f>
        <v>0.14237731598359</v>
      </c>
      <c r="L10" s="18" t="n">
        <f aca="false">J10</f>
        <v>243</v>
      </c>
      <c r="M10" s="19" t="n">
        <f aca="false">MIN(G10:I10)</f>
        <v>204</v>
      </c>
      <c r="N10" s="18" t="n">
        <f aca="false">L10*F10</f>
        <v>349920</v>
      </c>
      <c r="O10" s="19" t="n">
        <f aca="false">M10*F10</f>
        <v>293760</v>
      </c>
      <c r="R10" s="3"/>
    </row>
    <row r="11" customFormat="false" ht="116.05" hidden="false" customHeight="true" outlineLevel="0" collapsed="false">
      <c r="A11" s="10" t="n">
        <v>2</v>
      </c>
      <c r="B11" s="10" t="s">
        <v>25</v>
      </c>
      <c r="C11" s="10"/>
      <c r="D11" s="14" t="s">
        <v>23</v>
      </c>
      <c r="E11" s="10" t="s">
        <v>24</v>
      </c>
      <c r="F11" s="10" t="n">
        <v>1488</v>
      </c>
      <c r="G11" s="15" t="n">
        <v>204</v>
      </c>
      <c r="H11" s="15" t="n">
        <v>255</v>
      </c>
      <c r="I11" s="15" t="n">
        <v>270</v>
      </c>
      <c r="J11" s="16" t="n">
        <f aca="false">ROUND(((G11+H11+I11)/3),2)</f>
        <v>243</v>
      </c>
      <c r="K11" s="17" t="n">
        <f aca="false">SQRT(((POWER(G11-J11,2)+POWER(H11-J11,2)+POWER(I11-J11,2))/2))/J11</f>
        <v>0.14237731598359</v>
      </c>
      <c r="L11" s="18" t="n">
        <f aca="false">J11</f>
        <v>243</v>
      </c>
      <c r="M11" s="19" t="n">
        <f aca="false">MIN(G11:I11)</f>
        <v>204</v>
      </c>
      <c r="N11" s="18" t="n">
        <f aca="false">L11*F11</f>
        <v>361584</v>
      </c>
      <c r="O11" s="19" t="n">
        <f aca="false">M11*F11</f>
        <v>303552</v>
      </c>
      <c r="R11" s="3"/>
    </row>
    <row r="12" customFormat="false" ht="31.2" hidden="false" customHeight="true" outlineLevel="0" collapsed="false">
      <c r="A12" s="20" t="s">
        <v>26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 t="str">
        <f aca="false">#ref!</f>
        <v>Ошибка:520</v>
      </c>
      <c r="N12" s="21" t="n">
        <f aca="false">SUM(N10:N11)</f>
        <v>711504</v>
      </c>
      <c r="O12" s="22" t="n">
        <f aca="false">SUM(O10:O11)</f>
        <v>597312</v>
      </c>
    </row>
    <row r="13" customFormat="false" ht="24.45" hidden="false" customHeight="true" outlineLevel="0" collapsed="false">
      <c r="A13" s="23" t="s">
        <v>27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customFormat="false" ht="24.45" hidden="false" customHeight="false" outlineLevel="0" collapsed="false">
      <c r="A14" s="24" t="n">
        <f aca="false">N12</f>
        <v>711504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customFormat="false" ht="24.45" hidden="false" customHeight="true" outlineLevel="0" collapsed="false">
      <c r="A15" s="25" t="s">
        <v>28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customFormat="false" ht="24.45" hidden="false" customHeight="false" outlineLevel="0" collapsed="false">
      <c r="A16" s="26" t="n">
        <f aca="false">O12</f>
        <v>597312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37.3" hidden="false" customHeight="true" outlineLevel="0" collapsed="false">
      <c r="A17" s="6" t="s">
        <v>29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customFormat="false" ht="15" hidden="false" customHeight="true" outlineLevel="0" collapsed="false">
      <c r="A18" s="27" t="s">
        <v>30</v>
      </c>
      <c r="B18" s="27"/>
      <c r="C18" s="27"/>
    </row>
    <row r="19" customFormat="false" ht="15" hidden="false" customHeight="true" outlineLevel="0" collapsed="false">
      <c r="A19" s="28"/>
      <c r="B19" s="28"/>
      <c r="C19" s="28"/>
      <c r="D19" s="28"/>
    </row>
    <row r="20" customFormat="false" ht="15" hidden="false" customHeight="true" outlineLevel="0" collapsed="false">
      <c r="A20" s="29" t="s">
        <v>31</v>
      </c>
      <c r="B20" s="29"/>
      <c r="C20" s="29"/>
      <c r="D20" s="29"/>
    </row>
    <row r="21" customFormat="false" ht="15" hidden="false" customHeight="true" outlineLevel="0" collapsed="false">
      <c r="A21" s="28" t="s">
        <v>32</v>
      </c>
      <c r="B21" s="28"/>
      <c r="C21" s="28"/>
      <c r="D21" s="28"/>
    </row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5" customFormat="false" ht="38.1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2:M12"/>
    <mergeCell ref="A13:O13"/>
    <mergeCell ref="A14:O14"/>
    <mergeCell ref="A15:O15"/>
    <mergeCell ref="A16:O16"/>
    <mergeCell ref="A17:O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1531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2026-08-28T16:50:53Z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