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Лист1" sheetId="1" r:id="rId1"/>
  </sheets>
  <definedNames>
    <definedName name="_xlnm._FilterDatabase" localSheetId="0" hidden="1">Лист1!$A$8:$D$12</definedName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N9" i="1"/>
  <c r="M9" i="1" s="1"/>
  <c r="N10" i="1"/>
  <c r="M10" i="1" s="1"/>
  <c r="N11" i="1"/>
  <c r="M11" i="1" s="1"/>
  <c r="J8" i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M12" i="1" l="1"/>
</calcChain>
</file>

<file path=xl/sharedStrings.xml><?xml version="1.0" encoding="utf-8"?>
<sst xmlns="http://schemas.openxmlformats.org/spreadsheetml/2006/main" count="32" uniqueCount="30">
  <si>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</si>
  <si>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</si>
  <si>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</si>
  <si>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</si>
  <si>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</si>
  <si>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</si>
  <si>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</si>
  <si>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</si>
  <si>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</si>
  <si>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</si>
  <si>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</si>
  <si>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</si>
  <si>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</si>
  <si>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</si>
  <si>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</si>
  <si>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</si>
  <si>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</si>
  <si>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</si>
  <si>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Наименование услуг</t>
  </si>
  <si>
    <t>Обоснование начальной (максимальной) цены договора на поставку канцелярских товаров</t>
  </si>
  <si>
    <t xml:space="preserve">Ценовое предложение 1 вх №674-з от 30.07.2026 г.
</t>
  </si>
  <si>
    <t xml:space="preserve">Ценовое предложение 2 вх №675-з от 30.07.2026 г.
</t>
  </si>
  <si>
    <t xml:space="preserve">Ценовое предложение 3 вх №676-з от 30.07.2026 г.
</t>
  </si>
  <si>
    <t>Ручка гелевая неавтомат. PILOT BLGP-G1-5 резин.манжет. синяя 0,3мм</t>
  </si>
  <si>
    <t>шт.</t>
  </si>
  <si>
    <t>ИТОГО</t>
  </si>
  <si>
    <t>Обложки для переплета картонные син.кож,A4,230гр/м2,100шт/уп</t>
  </si>
  <si>
    <t>Обложки для переплета пластиковые прозр.А4,200мкм,100шт/уп</t>
  </si>
  <si>
    <t>упак</t>
  </si>
  <si>
    <t xml:space="preserve">Ручка шариковая автомат. PILOT BPGP-10R-F рез.манж.син 0,22мм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</si>
</sst>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4" fontId="2" fillId="0" borderId="0" xfId="0" applyNumberFormat="1" applyFont="1" applyFill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topLeftCell="A7" workbookViewId="0">
      <selection activeCell="D9" sqref="D9"/>
    </sheetView>
  </sheetViews>
  <sheetFormatPr defaultRowHeight="15" x14ac:dyDescent="0.25"/>
  <cols>
    <col min="1" max="1" width="6.42578125" style="10" customWidth="1"/>
    <col min="2" max="2" width="32.28515625" style="8" customWidth="1"/>
    <col min="3" max="3" width="27.5703125" style="11" customWidth="1"/>
    <col min="4" max="4" width="22.28515625" style="10" customWidth="1"/>
    <col min="5" max="5" width="21" style="3" customWidth="1"/>
    <col min="6" max="6" width="24.85546875" style="24" customWidth="1"/>
    <col min="7" max="7" width="21.57031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21" customWidth="1"/>
    <col min="14" max="14" width="20.28515625" style="1" customWidth="1"/>
    <col min="24" max="24" width="10.5703125" bestFit="1" customWidth="1"/>
  </cols>
  <sheetData>
    <row r="1" spans="1:1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4.45" customHeight="1" x14ac:dyDescent="0.25">
      <c r="A3" s="28" t="s">
        <v>15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1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16</v>
      </c>
      <c r="L4" s="31"/>
      <c r="M4" s="31"/>
      <c r="N4" s="31"/>
    </row>
    <row r="5" spans="1:14" ht="15.6" customHeight="1" x14ac:dyDescent="0.25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62.45" customHeight="1" x14ac:dyDescent="0.25">
      <c r="A6" s="36" t="s">
        <v>3</v>
      </c>
      <c r="B6" s="37" t="s">
        <v>18</v>
      </c>
      <c r="C6" s="36" t="s">
        <v>4</v>
      </c>
      <c r="D6" s="36" t="s">
        <v>5</v>
      </c>
      <c r="E6" s="38" t="s">
        <v>6</v>
      </c>
      <c r="F6" s="38"/>
      <c r="G6" s="38"/>
      <c r="H6" s="38"/>
      <c r="I6" s="38"/>
      <c r="J6" s="37" t="s">
        <v>7</v>
      </c>
      <c r="K6" s="37"/>
      <c r="L6" s="37"/>
      <c r="M6" s="38" t="s">
        <v>8</v>
      </c>
      <c r="N6" s="38"/>
    </row>
    <row r="7" spans="1:14" ht="178.5" customHeight="1" x14ac:dyDescent="0.25">
      <c r="A7" s="36"/>
      <c r="B7" s="37"/>
      <c r="C7" s="36"/>
      <c r="D7" s="36"/>
      <c r="E7" s="2" t="s">
        <v>20</v>
      </c>
      <c r="F7" s="16" t="s">
        <v>21</v>
      </c>
      <c r="G7" s="2" t="s">
        <v>22</v>
      </c>
      <c r="H7" s="4" t="s">
        <v>9</v>
      </c>
      <c r="I7" s="4" t="s">
        <v>10</v>
      </c>
      <c r="J7" s="7" t="s">
        <v>11</v>
      </c>
      <c r="K7" s="4" t="s">
        <v>12</v>
      </c>
      <c r="L7" s="4" t="s">
        <v>13</v>
      </c>
      <c r="M7" s="19" t="s">
        <v>14</v>
      </c>
      <c r="N7" s="7" t="s">
        <v>17</v>
      </c>
    </row>
    <row r="8" spans="1:14" ht="45" x14ac:dyDescent="0.25">
      <c r="A8" s="14">
        <v>1</v>
      </c>
      <c r="B8" s="25" t="s">
        <v>26</v>
      </c>
      <c r="C8" s="9" t="s">
        <v>28</v>
      </c>
      <c r="D8" s="15">
        <v>1</v>
      </c>
      <c r="E8" s="6">
        <v>1505.48</v>
      </c>
      <c r="F8" s="16">
        <v>1550.64</v>
      </c>
      <c r="G8" s="6">
        <v>1610.86</v>
      </c>
      <c r="H8" s="12"/>
      <c r="I8" s="12"/>
      <c r="J8" s="13">
        <f t="shared" ref="J8:J9" si="0">AVERAGE(E8:G8)</f>
        <v>1555.6599999999999</v>
      </c>
      <c r="K8" s="13">
        <f t="shared" ref="K8:K9" si="1">SQRT(((SUM((POWER(G8-J8,2)),(POWER(F8-J8,2)),(POWER(E8-J8,2)),)/(COLUMNS(E8:G8)-1))))</f>
        <v>52.869049546970231</v>
      </c>
      <c r="L8" s="13">
        <f t="shared" ref="L8:L9" si="2">K8/J8*100</f>
        <v>3.3984964289735702</v>
      </c>
      <c r="M8" s="20">
        <f t="shared" ref="M8:M9" si="3">N8*D8</f>
        <v>1505.48</v>
      </c>
      <c r="N8" s="5">
        <f t="shared" ref="N8:N9" si="4">E8</f>
        <v>1505.48</v>
      </c>
    </row>
    <row r="9" spans="1:14" ht="45" x14ac:dyDescent="0.25">
      <c r="A9" s="14">
        <v>2</v>
      </c>
      <c r="B9" s="25" t="s">
        <v>27</v>
      </c>
      <c r="C9" s="9" t="s">
        <v>28</v>
      </c>
      <c r="D9" s="15">
        <v>1</v>
      </c>
      <c r="E9" s="6">
        <v>3034.75</v>
      </c>
      <c r="F9" s="16">
        <v>3186.49</v>
      </c>
      <c r="G9" s="6">
        <v>3216.84</v>
      </c>
      <c r="H9" s="12"/>
      <c r="I9" s="12"/>
      <c r="J9" s="13">
        <f t="shared" si="0"/>
        <v>3146.0266666666666</v>
      </c>
      <c r="K9" s="13">
        <f t="shared" si="1"/>
        <v>97.555896968524337</v>
      </c>
      <c r="L9" s="13">
        <f t="shared" si="2"/>
        <v>3.1009240322774656</v>
      </c>
      <c r="M9" s="20">
        <f t="shared" si="3"/>
        <v>3034.75</v>
      </c>
      <c r="N9" s="5">
        <f t="shared" si="4"/>
        <v>3034.75</v>
      </c>
    </row>
    <row r="10" spans="1:14" ht="45" x14ac:dyDescent="0.25">
      <c r="A10" s="14">
        <v>4</v>
      </c>
      <c r="B10" s="17" t="s">
        <v>23</v>
      </c>
      <c r="C10" s="9" t="s">
        <v>24</v>
      </c>
      <c r="D10" s="15">
        <v>10</v>
      </c>
      <c r="E10" s="6">
        <v>189.71</v>
      </c>
      <c r="F10" s="18">
        <v>199.2</v>
      </c>
      <c r="G10" s="6">
        <v>206.78</v>
      </c>
      <c r="H10" s="12"/>
      <c r="I10" s="12"/>
      <c r="J10" s="13">
        <f t="shared" ref="J10:J11" si="5">AVERAGE(E10:G10)</f>
        <v>198.5633333333333</v>
      </c>
      <c r="K10" s="13">
        <f t="shared" ref="K10:K11" si="6">SQRT(((SUM((POWER(G10-J10,2)),(POWER(F10-J10,2)),(POWER(E10-J10,2)),)/(COLUMNS(E10:G10)-1))))</f>
        <v>8.5527909674756621</v>
      </c>
      <c r="L10" s="13">
        <f t="shared" ref="L10:L11" si="7">K10/J10*100</f>
        <v>4.3073365177234786</v>
      </c>
      <c r="M10" s="20">
        <f t="shared" ref="M10:M11" si="8">N10*D10</f>
        <v>1897.1000000000001</v>
      </c>
      <c r="N10" s="5">
        <f t="shared" ref="N10:N11" si="9">E10</f>
        <v>189.71</v>
      </c>
    </row>
    <row r="11" spans="1:14" ht="45" x14ac:dyDescent="0.25">
      <c r="A11" s="14">
        <v>5</v>
      </c>
      <c r="B11" s="17" t="s">
        <v>29</v>
      </c>
      <c r="C11" s="9" t="s">
        <v>24</v>
      </c>
      <c r="D11" s="15">
        <v>5</v>
      </c>
      <c r="E11" s="6">
        <v>115.9</v>
      </c>
      <c r="F11" s="18">
        <v>118.22</v>
      </c>
      <c r="G11" s="6">
        <v>126.33</v>
      </c>
      <c r="H11" s="12"/>
      <c r="I11" s="12"/>
      <c r="J11" s="13">
        <f t="shared" si="5"/>
        <v>120.14999999999999</v>
      </c>
      <c r="K11" s="13">
        <f t="shared" si="6"/>
        <v>5.4763034977984892</v>
      </c>
      <c r="L11" s="13">
        <f t="shared" si="7"/>
        <v>4.5578888870565875</v>
      </c>
      <c r="M11" s="20">
        <f t="shared" si="8"/>
        <v>579.5</v>
      </c>
      <c r="N11" s="5">
        <f t="shared" si="9"/>
        <v>115.9</v>
      </c>
    </row>
    <row r="12" spans="1:14" x14ac:dyDescent="0.25">
      <c r="A12" s="32" t="s">
        <v>25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23">
        <f>SUM(M8:M11)</f>
        <v>7016.83</v>
      </c>
      <c r="N12" s="22"/>
    </row>
  </sheetData>
  <protectedRanges>
    <protectedRange sqref="G8:G11" name="Диапазон1_3_1_1"/>
    <protectedRange sqref="C11" name="Диапазон1_13_1_19_30_2"/>
  </protectedRanges>
  <mergeCells count="15">
    <mergeCell ref="A12:L12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2026-08-25T06:03:35Z</dcterms:modified>
</cp:coreProperties>
</file>