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 (за ед.)" sheetId="1" state="visible" r:id="rId1"/>
  </sheets>
  <definedNames>
    <definedName name="_xlnm.Print_Area" localSheetId="0">'Расчет цены (за ед.)'!$A$1:$Q$9</definedName>
  </definedNames>
  <calcPr/>
</workbook>
</file>

<file path=xl/sharedStrings.xml><?xml version="1.0" encoding="utf-8"?>
<sst xmlns="http://schemas.openxmlformats.org/spreadsheetml/2006/main" count="25" uniqueCount="25">
  <si>
    <t xml:space="preserve">ОБОСНОВАНИЕ НАЧАЛЬНОЙ  (МАКСИМАЛЬНОЙ) ЦЕНЫ КОНТРАКТА (НМЦК) на оказание оказание услуг по обслуживанию автоматизированной системы</t>
  </si>
  <si>
    <t xml:space="preserve">Начальная (максимальная) цена контракта установлена в соответствии с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методом сопоставимых рыночных цен (анализа рынка) на товары, являющиеся предметом аукциона, так как является приоритетным для определения и обоснования НМЦК, В соответствии с п, 3.7.1, вышеуказанного нормативного акта Заказчиком были направлены соответствующие запросы о предоставлении ценовой информации Поставщикам товаров, являющихся предметом закупки, осуществлен поиск ценовой информации в реестре контрактов, заключенных заказчиками, исследованы информационные сайты, В соответствии  с п.3.19 Заказчик использовал цены предлагаемые тремя различными Поставщиками</t>
  </si>
  <si>
    <t>№</t>
  </si>
  <si>
    <t xml:space="preserve">Наименование предмета контракта</t>
  </si>
  <si>
    <t xml:space="preserve">ОКПД 2/КТРУ</t>
  </si>
  <si>
    <t xml:space="preserve">Ед. изм</t>
  </si>
  <si>
    <t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</si>
  <si>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</si>
  <si>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</si>
  <si>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</si>
  <si>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Поставщик №1 </t>
  </si>
  <si>
    <t xml:space="preserve">Поставщик №2 </t>
  </si>
  <si>
    <t xml:space="preserve">Поставщик №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</si>
  <si>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</si>
  <si>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</si>
  <si>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</si>
  <si>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t/>
    </r>
    <r>
      <rPr>
        <b/>
        <sz val="10"/>
        <rFont val="Times New Roman"/>
      </rPr>
      <t xml:space="preserve">Расчет Н(М)ЦК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</si>
  <si>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</si>
  <si>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Н(М)ЦК, ЦКЕП контракта с учетом округления цены за единицу (руб.)</t>
  </si>
  <si>
    <t xml:space="preserve">Цена за ед., руб.</t>
  </si>
  <si>
    <t xml:space="preserve">Цена, всего, руб.</t>
  </si>
  <si>
    <t xml:space="preserve">Оказание услуг по обслуживанию автоматизированной системы</t>
  </si>
  <si>
    <t>62.02.30.000</t>
  </si>
  <si>
    <t>час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</si>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</sst>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23">
    <font>
      <name val="Calibri"/>
      <color theme="1" tint="0"/>
      <sz val="11.000000"/>
      <scheme val="minor"/>
    </font>
    <font>
      <name val="Calibri"/>
      <color theme="0" tint="0"/>
      <sz val="11.000000"/>
      <scheme val="minor"/>
    </font>
    <font>
      <name val="Calibri"/>
      <color rgb="FF3F3F76"/>
      <sz val="11.000000"/>
      <scheme val="minor"/>
    </font>
    <font>
      <name val="Calibri"/>
      <b/>
      <color rgb="FF3F3F3F"/>
      <sz val="11.000000"/>
      <scheme val="minor"/>
    </font>
    <font>
      <name val="Calibri"/>
      <b/>
      <color rgb="FFFA7D00"/>
      <sz val="11.000000"/>
      <scheme val="minor"/>
    </font>
    <font>
      <name val="Calibri"/>
      <color theme="10" tint="0"/>
      <sz val="11.000000"/>
      <u/>
    </font>
    <font>
      <name val="Calibri"/>
      <sz val="11.000000"/>
    </font>
    <font>
      <name val="Calibri"/>
      <b/>
      <color theme="3" tint="0"/>
      <sz val="15.000000"/>
      <scheme val="minor"/>
    </font>
    <font>
      <name val="Calibri"/>
      <b/>
      <color theme="3" tint="0"/>
      <sz val="13.000000"/>
      <scheme val="minor"/>
    </font>
    <font>
      <name val="Calibri"/>
      <b/>
      <color theme="3" tint="0"/>
      <sz val="11.000000"/>
      <scheme val="minor"/>
    </font>
    <font>
      <name val="Calibri"/>
      <b/>
      <color theme="1" tint="0"/>
      <sz val="11.000000"/>
      <scheme val="minor"/>
    </font>
    <font>
      <name val="Calibri"/>
      <b/>
      <color theme="0" tint="0"/>
      <sz val="11.000000"/>
      <scheme val="minor"/>
    </font>
    <font>
      <name val="Cambria"/>
      <b/>
      <color theme="3" tint="0"/>
      <sz val="18.000000"/>
      <scheme val="major"/>
    </font>
    <font>
      <name val="Calibri"/>
      <color rgb="FF9C6500"/>
      <sz val="11.000000"/>
      <scheme val="minor"/>
    </font>
    <font>
      <name val="Calibri"/>
      <color theme="11" tint="0"/>
      <sz val="11.000000"/>
      <u/>
    </font>
    <font>
      <name val="Calibri"/>
      <color rgb="FF9C0006"/>
      <sz val="11.000000"/>
      <scheme val="minor"/>
    </font>
    <font>
      <name val="Calibri"/>
      <i/>
      <color rgb="FF7F7F7F"/>
      <sz val="11.000000"/>
      <scheme val="minor"/>
    </font>
    <font>
      <name val="Calibri"/>
      <color rgb="FFFA7D00"/>
      <sz val="11.000000"/>
      <scheme val="minor"/>
    </font>
    <font>
      <name val="Calibri"/>
      <color indexed="2"/>
      <sz val="11.000000"/>
      <scheme val="minor"/>
    </font>
    <font>
      <name val="Calibri"/>
      <color rgb="FF006100"/>
      <sz val="11.000000"/>
      <scheme val="minor"/>
    </font>
    <font>
      <name val="Times New Roman"/>
      <sz val="10.000000"/>
    </font>
    <font>
      <name val="Times New Roman"/>
      <b/>
      <sz val="10.000000"/>
    </font>
    <font>
      <name val="Times New Roman"/>
      <sz val="11.000000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"/>
      </bottom>
      <diagonal/>
    </border>
    <border>
      <left/>
      <right/>
      <top/>
      <bottom style="thick">
        <color theme="4" tint="0.49998500000000001"/>
      </bottom>
      <diagonal/>
    </border>
    <border>
      <left/>
      <right/>
      <top/>
      <bottom style="medium">
        <color theme="4" tint="0.399976"/>
      </bottom>
      <diagonal/>
    </border>
    <border>
      <left/>
      <right/>
      <top style="thin">
        <color theme="4" tint="0"/>
      </top>
      <bottom style="double">
        <color theme="4" tint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7" borderId="7" numFmtId="0" applyNumberFormat="1" applyFont="1" applyFill="1" applyBorder="1"/>
    <xf fontId="12" fillId="0" borderId="0" numFmtId="0" applyNumberFormat="1" applyFont="1" applyFill="1" applyBorder="1"/>
    <xf fontId="13" fillId="28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29" borderId="0" numFmtId="0" applyNumberFormat="1" applyFont="1" applyFill="1" applyBorder="1"/>
    <xf fontId="16" fillId="0" borderId="0" numFmtId="0" applyNumberFormat="1" applyFont="1" applyFill="1" applyBorder="1"/>
    <xf fontId="6" fillId="30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19" fillId="31" borderId="0" numFmtId="0" applyNumberFormat="1" applyFont="1" applyFill="1" applyBorder="1"/>
  </cellStyleXfs>
  <cellXfs count="17">
    <xf fontId="0" fillId="0" borderId="0" numFmtId="0" xfId="0"/>
    <xf fontId="20" fillId="0" borderId="0" numFmtId="0" xfId="0" applyFont="1"/>
    <xf fontId="21" fillId="0" borderId="10" numFmtId="0" xfId="0" applyFont="1" applyBorder="1" applyAlignment="1">
      <alignment horizontal="center" vertical="center" wrapText="1"/>
    </xf>
    <xf fontId="21" fillId="0" borderId="10" numFmtId="0" xfId="0" applyFont="1" applyBorder="1" applyAlignment="1">
      <alignment horizontal="center" vertical="center"/>
    </xf>
    <xf fontId="20" fillId="0" borderId="10" numFmtId="0" xfId="0" applyFont="1" applyBorder="1" applyAlignment="1">
      <alignment horizontal="center" vertical="center" wrapText="1"/>
    </xf>
    <xf fontId="21" fillId="0" borderId="10" numFmtId="2" xfId="0" applyNumberFormat="1" applyFont="1" applyBorder="1" applyAlignment="1">
      <alignment horizontal="center" vertical="center" wrapText="1"/>
    </xf>
    <xf fontId="20" fillId="32" borderId="10" numFmtId="0" xfId="0" applyFont="1" applyFill="1" applyBorder="1" applyAlignment="1">
      <alignment horizontal="left" vertical="center" wrapText="1"/>
    </xf>
    <xf fontId="20" fillId="32" borderId="10" numFmtId="0" xfId="0" applyFont="1" applyFill="1" applyBorder="1" applyAlignment="1">
      <alignment vertical="center" wrapText="1"/>
    </xf>
    <xf fontId="20" fillId="32" borderId="10" numFmtId="0" xfId="0" applyFont="1" applyFill="1" applyBorder="1" applyAlignment="1">
      <alignment horizontal="center" vertical="center" wrapText="1"/>
    </xf>
    <xf fontId="20" fillId="0" borderId="10" numFmtId="2" xfId="0" applyNumberFormat="1" applyFont="1" applyBorder="1" applyAlignment="1">
      <alignment horizontal="center" vertical="center" wrapText="1"/>
    </xf>
    <xf fontId="20" fillId="0" borderId="10" numFmtId="4" xfId="0" applyNumberFormat="1" applyFont="1" applyBorder="1" applyAlignment="1">
      <alignment horizontal="center" vertical="center" wrapText="1"/>
    </xf>
    <xf fontId="22" fillId="0" borderId="0" numFmtId="0" xfId="0" applyFont="1" applyAlignment="1" applyProtection="1">
      <alignment vertical="center"/>
      <protection locked="0"/>
    </xf>
    <xf fontId="21" fillId="0" borderId="11" numFmtId="0" xfId="0" applyFont="1" applyBorder="1" applyAlignment="1" applyProtection="1">
      <alignment vertical="center" wrapText="1"/>
      <protection locked="0"/>
    </xf>
    <xf fontId="21" fillId="0" borderId="12" numFmtId="0" xfId="0" applyFont="1" applyBorder="1" applyAlignment="1" applyProtection="1">
      <alignment vertical="center" wrapText="1"/>
      <protection locked="0"/>
    </xf>
    <xf fontId="21" fillId="33" borderId="12" numFmtId="0" xfId="0" applyFont="1" applyFill="1" applyBorder="1" applyAlignment="1" applyProtection="1">
      <alignment vertical="center" wrapText="1"/>
      <protection locked="0"/>
    </xf>
    <xf fontId="21" fillId="0" borderId="13" numFmtId="0" xfId="0" applyFont="1" applyBorder="1" applyAlignment="1" applyProtection="1">
      <alignment vertical="center" wrapText="1"/>
      <protection locked="0"/>
    </xf>
    <xf fontId="21" fillId="0" borderId="10" numFmtId="160" xfId="0" applyNumberFormat="1" applyFont="1" applyBorder="1" applyAlignment="1" applyProtection="1">
      <alignment horizontal="center" vertical="center"/>
      <protection locked="0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13</xdr:col>
      <xdr:colOff>0</xdr:colOff>
      <xdr:row>3</xdr:row>
      <xdr:rowOff>954248</xdr:rowOff>
    </xdr:from>
    <xdr:to>
      <xdr:col>14</xdr:col>
      <xdr:colOff>27346</xdr:colOff>
      <xdr:row>3</xdr:row>
      <xdr:rowOff>1306056</xdr:rowOff>
    </xdr:to>
    <xdr:pic>
      <xdr:nvPicPr>
        <xdr:cNvPr id="4279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12</xdr:col>
      <xdr:colOff>27346</xdr:colOff>
      <xdr:row>3</xdr:row>
      <xdr:rowOff>933554</xdr:rowOff>
    </xdr:from>
    <xdr:to>
      <xdr:col>12</xdr:col>
      <xdr:colOff>1000125</xdr:colOff>
      <xdr:row>3</xdr:row>
      <xdr:rowOff>1372738</xdr:rowOff>
    </xdr:to>
    <xdr:pic>
      <xdr:nvPicPr>
        <xdr:cNvPr id="4280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9394</xdr:colOff>
      <xdr:row>3</xdr:row>
      <xdr:rowOff>1639468</xdr:rowOff>
    </xdr:from>
    <xdr:to>
      <xdr:col>15</xdr:col>
      <xdr:colOff>27737</xdr:colOff>
      <xdr:row>3</xdr:row>
      <xdr:rowOff>1982078</xdr:rowOff>
    </xdr:to>
    <xdr:pic>
      <xdr:nvPicPr>
        <xdr:cNvPr id="4281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82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9394</xdr:colOff>
      <xdr:row>3</xdr:row>
      <xdr:rowOff>1639468</xdr:rowOff>
    </xdr:from>
    <xdr:to>
      <xdr:col>15</xdr:col>
      <xdr:colOff>27737</xdr:colOff>
      <xdr:row>3</xdr:row>
      <xdr:rowOff>1982078</xdr:rowOff>
    </xdr:to>
    <xdr:pic>
      <xdr:nvPicPr>
        <xdr:cNvPr id="4283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84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137367</xdr:colOff>
      <xdr:row>4</xdr:row>
      <xdr:rowOff>1001241</xdr:rowOff>
    </xdr:from>
    <xdr:to>
      <xdr:col>14</xdr:col>
      <xdr:colOff>402858</xdr:colOff>
      <xdr:row>4</xdr:row>
      <xdr:rowOff>1222027</xdr:rowOff>
    </xdr:to>
    <xdr:pic>
      <xdr:nvPicPr>
        <xdr:cNvPr id="4285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Q15" activeCellId="0" sqref="Q15"/>
    </sheetView>
  </sheetViews>
  <sheetFormatPr baseColWidth="8" defaultRowHeight="12.75" customHeight="1"/>
  <cols>
    <col customWidth="1" min="1" max="1" style="1" width="3.1406200000000002"/>
    <col customWidth="1" min="2" max="2" style="1" width="52.570300000000003"/>
    <col bestFit="1" customWidth="1" min="3" max="3" style="1" width="13.5703"/>
    <col bestFit="1" customWidth="1" min="4" max="4" style="1" width="6.8554700000000004"/>
    <col customWidth="1" min="5" max="5" style="1" width="6.8554700000000004"/>
    <col customWidth="1" min="6" max="7" style="1" width="14.5703"/>
    <col customWidth="1" min="8" max="11" style="1" width="14.425800000000001"/>
    <col customWidth="1" min="12" max="12" style="1" width="15.5703"/>
    <col customWidth="1" min="13" max="13" style="1" width="15.425800000000001"/>
    <col customWidth="1" min="14" max="14" style="1" width="14.425800000000001"/>
    <col customWidth="1" min="15" max="15" style="1" width="21.140599999999999"/>
    <col customWidth="1" min="16" max="16" style="1" width="14.855499999999999"/>
    <col customWidth="1" min="17" max="17" style="1" width="17.5703"/>
    <col customWidth="1" min="18" max="257" style="1" width="9.1406200000000002"/>
  </cols>
  <sheetData>
    <row r="1" ht="12.7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59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46.350000000000001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/>
      <c r="H3" s="2"/>
      <c r="I3" s="2"/>
      <c r="J3" s="2"/>
      <c r="K3" s="2"/>
      <c r="L3" s="5" t="s">
        <v>8</v>
      </c>
      <c r="M3" s="5"/>
      <c r="N3" s="5"/>
      <c r="O3" s="2" t="s">
        <v>9</v>
      </c>
      <c r="P3" s="2"/>
      <c r="Q3" s="2"/>
    </row>
    <row r="4" ht="46.350000000000001" customHeight="1">
      <c r="A4" s="2"/>
      <c r="B4" s="2"/>
      <c r="C4" s="2"/>
      <c r="D4" s="2"/>
      <c r="E4" s="2"/>
      <c r="F4" s="2" t="s">
        <v>10</v>
      </c>
      <c r="G4" s="2"/>
      <c r="H4" s="2" t="s">
        <v>11</v>
      </c>
      <c r="I4" s="2"/>
      <c r="J4" s="2" t="s">
        <v>12</v>
      </c>
      <c r="K4" s="2"/>
      <c r="L4" s="2" t="s">
        <v>13</v>
      </c>
      <c r="M4" s="2" t="s">
        <v>14</v>
      </c>
      <c r="N4" s="2" t="s">
        <v>15</v>
      </c>
      <c r="O4" s="4" t="s">
        <v>16</v>
      </c>
      <c r="P4" s="2" t="s">
        <v>17</v>
      </c>
      <c r="Q4" s="2" t="s">
        <v>18</v>
      </c>
    </row>
    <row r="5" ht="103.5" customHeight="1">
      <c r="A5" s="2"/>
      <c r="B5" s="2"/>
      <c r="C5" s="2"/>
      <c r="D5" s="2"/>
      <c r="E5" s="2"/>
      <c r="F5" s="2" t="s">
        <v>19</v>
      </c>
      <c r="G5" s="2" t="s">
        <v>20</v>
      </c>
      <c r="H5" s="2" t="s">
        <v>19</v>
      </c>
      <c r="I5" s="2" t="s">
        <v>20</v>
      </c>
      <c r="J5" s="2" t="s">
        <v>19</v>
      </c>
      <c r="K5" s="2" t="s">
        <v>20</v>
      </c>
      <c r="L5" s="2"/>
      <c r="M5" s="2"/>
      <c r="N5" s="2"/>
      <c r="O5" s="4"/>
      <c r="P5" s="2"/>
      <c r="Q5" s="2"/>
    </row>
    <row r="6" ht="24">
      <c r="A6" s="4">
        <v>1</v>
      </c>
      <c r="B6" s="6" t="s">
        <v>21</v>
      </c>
      <c r="C6" s="7" t="s">
        <v>22</v>
      </c>
      <c r="D6" s="4" t="s">
        <v>23</v>
      </c>
      <c r="E6" s="8">
        <v>115</v>
      </c>
      <c r="F6" s="8">
        <v>5200</v>
      </c>
      <c r="G6" s="4">
        <f>F6*E6</f>
        <v>598000</v>
      </c>
      <c r="H6" s="8">
        <v>5300</v>
      </c>
      <c r="I6" s="8">
        <f>H6*E6</f>
        <v>609500</v>
      </c>
      <c r="J6" s="8">
        <v>5500</v>
      </c>
      <c r="K6" s="8">
        <f>J6*E6</f>
        <v>632500</v>
      </c>
      <c r="L6" s="4">
        <f>AVERAGE(F6,H6,J6)</f>
        <v>5333.333333333333</v>
      </c>
      <c r="M6" s="4">
        <f>SQRT(((SUM((POWER(J6-L6,2)),(POWER(H6-L6,2)),(POWER(F6-L6,2))))/(3-1)))</f>
        <v>152.75252316519467</v>
      </c>
      <c r="N6" s="4">
        <f>M6/L6*100</f>
        <v>2.8641098093474002</v>
      </c>
      <c r="O6" s="9">
        <f>((E6/3)*(SUM(F6,H6,J6)))</f>
        <v>613333.33333333337</v>
      </c>
      <c r="P6" s="10">
        <f>O6/E6</f>
        <v>5333.3333333333339</v>
      </c>
      <c r="Q6" s="9">
        <f>P6*E6</f>
        <v>613333.33333333337</v>
      </c>
    </row>
    <row r="7" s="11" customFormat="1" ht="15.75" customHeight="1">
      <c r="A7" s="12" t="s">
        <v>24</v>
      </c>
      <c r="B7" s="13"/>
      <c r="C7" s="13"/>
      <c r="D7" s="13"/>
      <c r="E7" s="13"/>
      <c r="F7" s="13"/>
      <c r="G7" s="14">
        <f>SUM(G6:G6)</f>
        <v>598000</v>
      </c>
      <c r="H7" s="13"/>
      <c r="I7" s="13"/>
      <c r="J7" s="13"/>
      <c r="K7" s="13"/>
      <c r="L7" s="13"/>
      <c r="M7" s="13"/>
      <c r="N7" s="13"/>
      <c r="O7" s="13"/>
      <c r="P7" s="15"/>
      <c r="Q7" s="16">
        <f>SUM(Q6:Q6)</f>
        <v>613333.33333333337</v>
      </c>
    </row>
    <row r="8" ht="12.75" customHeight="1">
      <c r="G8" s="1"/>
      <c r="Q8" s="1"/>
    </row>
  </sheetData>
  <mergeCells count="19">
    <mergeCell ref="A1:Q1"/>
    <mergeCell ref="A2:Q2"/>
    <mergeCell ref="A3:A5"/>
    <mergeCell ref="B3:B5"/>
    <mergeCell ref="C3:C5"/>
    <mergeCell ref="D3:D5"/>
    <mergeCell ref="E3:E5"/>
    <mergeCell ref="F3:K3"/>
    <mergeCell ref="L3:N3"/>
    <mergeCell ref="O3:Q3"/>
    <mergeCell ref="F4:G4"/>
    <mergeCell ref="H4:I4"/>
    <mergeCell ref="J4:K4"/>
    <mergeCell ref="L4:L5"/>
    <mergeCell ref="M4:M5"/>
    <mergeCell ref="N4:N5"/>
    <mergeCell ref="O4:O5"/>
    <mergeCell ref="P4:P5"/>
    <mergeCell ref="Q4:Q5"/>
  </mergeCells>
  <printOptions headings="0" gridLines="0"/>
  <pageMargins left="0.70866099999999987" right="0.70866099999999987" top="0.748031" bottom="0.748031" header="0.31496099999999999" footer="0.31496099999999999"/>
  <pageSetup paperSize="9" scale="62" firstPageNumber="1" fitToWidth="1" fitToHeight="3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revision>2</cp:revision>
  <dcterms:created xsi:type="dcterms:W3CDTF">2014-01-15T18:15:00Z</dcterms:created>
  <dcterms:modified xsi:type="dcterms:W3CDTF">2026-03-06T07:19:22Z</dcterms:modified>
  <cp:version>1048576</cp:version>
</cp:coreProperties>
</file>