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разное можно удалять\ИК-16\4. зажимы швейное\"/>
    </mc:Choice>
  </mc:AlternateContent>
  <bookViews>
    <workbookView xWindow="0" yWindow="0" windowWidth="20490" windowHeight="7650" tabRatio="606"/>
  </bookViews>
  <sheets>
    <sheet name="лист" sheetId="4" r:id="rId1"/>
    <sheet name="Лист1" sheetId="5" r:id="rId2"/>
  </sheets>
  <definedNames>
    <definedName name="_xlnm.Print_Area" localSheetId="0">лист!$A$1:$M$12</definedName>
  </definedNames>
  <calcPr calcId="162913"/>
</workbook>
</file>

<file path=xl/calcChain.xml><?xml version="1.0" encoding="utf-8"?>
<calcChain xmlns="http://schemas.openxmlformats.org/spreadsheetml/2006/main">
  <c r="L7" i="4" l="1"/>
  <c r="L6" i="4"/>
  <c r="L5" i="4"/>
  <c r="H5" i="4"/>
  <c r="I5" i="4" s="1"/>
  <c r="H6" i="4"/>
  <c r="I6" i="4" s="1"/>
  <c r="H7" i="4"/>
  <c r="I7" i="4" s="1"/>
  <c r="K6" i="4" l="1"/>
  <c r="J6" i="4"/>
  <c r="M6" i="4" l="1"/>
  <c r="J5" i="4" l="1"/>
  <c r="J7" i="4"/>
  <c r="K5" i="4"/>
  <c r="M5" i="4" s="1"/>
  <c r="K7" i="4"/>
  <c r="M7" i="4" s="1"/>
  <c r="M8" i="4" l="1"/>
</calcChain>
</file>

<file path=xl/sharedStrings.xml><?xml version="1.0" encoding="utf-8"?>
<sst xmlns="http://schemas.openxmlformats.org/spreadsheetml/2006/main" count="56" uniqueCount="41">
  <si>
    <t>№</t>
  </si>
  <si>
    <t>Наименование предмета контракта</t>
  </si>
  <si>
    <t>Ед. изм</t>
  </si>
  <si>
    <t>Кол-во</t>
  </si>
  <si>
    <t>Источник информации о цене (руб./ед.изм.)</t>
  </si>
  <si>
    <t>Однородность совокупности значений выявленных цен, используемых в расчете НМЦК**</t>
  </si>
  <si>
    <t>НМЦК, определенная методом сопоставимых рыночных цен (анализа рынка)*</t>
  </si>
  <si>
    <t xml:space="preserve">Средняя арифметическая цена за единицу     &lt;ц&gt; </t>
  </si>
  <si>
    <t>Среднее квадратичное отклонение</t>
  </si>
  <si>
    <t>НМЦК с учетом округления цены за единицу (руб.)**</t>
  </si>
  <si>
    <t>ИТОГО</t>
  </si>
  <si>
    <t xml:space="preserve">*Определение НМЦК произведено Заказчиком в соответствии с  Приказом Минэкономразвития России от 02.10.2013 N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исполнителем)". </t>
  </si>
  <si>
    <t>** В соответствии с п.3.20.1 Методических рекомендаций, утвержденных приказом Минэкономразвития РФ от 02.10.2013 №567 расчет произведен с помощью стандартных функций табличного редактора EXCEL.</t>
  </si>
  <si>
    <t xml:space="preserve">Труба PPRS армированная СТЕКЛОВОЛОКНО SDR6 Ду-20*3,4 Ру-25 </t>
  </si>
  <si>
    <t>м</t>
  </si>
  <si>
    <t xml:space="preserve">Труба PPRS армированная СТЕКЛОВОЛОКНО  SDR6 Ду-25*4,2 Ру-25 </t>
  </si>
  <si>
    <t xml:space="preserve">Американка PPRS 20-1/2 (нар) </t>
  </si>
  <si>
    <t>шт</t>
  </si>
  <si>
    <t>Вентиль PPRS flv-20</t>
  </si>
  <si>
    <t xml:space="preserve">Угольник PPRS 20*90 </t>
  </si>
  <si>
    <t xml:space="preserve">Угольник PPRS 25х90гр </t>
  </si>
  <si>
    <t>Твойник PPRS 20х1/2шх20</t>
  </si>
  <si>
    <t>Тройник PPRS 25*20*25</t>
  </si>
  <si>
    <t>Обвод PPRS flv-20</t>
  </si>
  <si>
    <t xml:space="preserve">Кран шар. PPRS Ду-20 тип С </t>
  </si>
  <si>
    <t xml:space="preserve">Планка для смесителей PPRS 20*1/2r*20 </t>
  </si>
  <si>
    <t>Шланг для душа 1/2"х1/2"х150 см ИМП</t>
  </si>
  <si>
    <t>ЛД-10/3 лейка д/душа С-Юаимп</t>
  </si>
  <si>
    <t>Кронштейн д/душа PF пластик</t>
  </si>
  <si>
    <t xml:space="preserve">Приложение </t>
  </si>
  <si>
    <t>Обоснование начальной (максимальной) цены контракта на 13.07.2026</t>
  </si>
  <si>
    <t>Зажим для кроя CL-3</t>
  </si>
  <si>
    <t xml:space="preserve">Зажим для кроя CL-1G </t>
  </si>
  <si>
    <t>Зажим для шитья и кроя CL12</t>
  </si>
  <si>
    <t>Расчет НМЦК по формуле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</si>
  <si>
    <t>коэффициент вариации цен V (%)                    (не должен превышать 33%)</t>
  </si>
  <si>
    <t xml:space="preserve">Коммерческое предложение №1  вх.1966ж от 13.07.2026
</t>
  </si>
  <si>
    <t>Коммерческое предложение  № 2 вх.1966/2ж от 13.07.2026</t>
  </si>
  <si>
    <t>Коммерческое предложение  №3 вх.1966/3ж от 13.07.2026</t>
  </si>
  <si>
    <t>Наименьшая Цена за единицу изм. (руб.)</t>
  </si>
  <si>
    <t>Источник финансирования: (Глава; Раздел(подраздел); Целевая статья; Вид расходов; КОСГУ): 32003054240690048244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</si>
</sst>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charset val="204"/>
      <scheme val="minor"/>
    </font>
    <font>
      <sz val="10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PT Astra Serif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2" fontId="0" fillId="0" borderId="0" xfId="0" applyNumberFormat="1"/>
    <xf numFmtId="0" fontId="1" fillId="0" borderId="0" xfId="0" applyFont="1" applyFill="1"/>
    <xf numFmtId="0" fontId="1" fillId="0" borderId="0" xfId="0" applyFont="1" applyFill="1" applyAlignment="1">
      <alignment vertical="top"/>
    </xf>
    <xf numFmtId="0" fontId="1" fillId="0" borderId="0" xfId="0" applyFont="1" applyFill="1" applyAlignment="1">
      <alignment horizontal="left" wrapText="1"/>
    </xf>
    <xf numFmtId="0" fontId="1" fillId="0" borderId="0" xfId="0" applyFont="1" applyFill="1" applyBorder="1" applyAlignment="1">
      <alignment horizontal="left" vertical="center" wrapText="1"/>
    </xf>
    <xf numFmtId="0" fontId="1" fillId="0" borderId="0" xfId="0" applyFont="1" applyFill="1" applyAlignment="1">
      <alignment wrapText="1"/>
    </xf>
    <xf numFmtId="0" fontId="2" fillId="0" borderId="4" xfId="0" applyFont="1" applyFill="1" applyBorder="1" applyAlignment="1">
      <alignment horizontal="center" vertical="top" wrapText="1"/>
    </xf>
    <xf numFmtId="0" fontId="3" fillId="0" borderId="4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left" vertical="top" wrapText="1"/>
    </xf>
    <xf numFmtId="0" fontId="1" fillId="0" borderId="0" xfId="0" applyFont="1" applyAlignment="1">
      <alignment horizontal="center" vertical="top"/>
    </xf>
    <xf numFmtId="0" fontId="1" fillId="0" borderId="0" xfId="0" applyFont="1"/>
    <xf numFmtId="0" fontId="1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3" xfId="0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2" fontId="4" fillId="0" borderId="7" xfId="0" applyNumberFormat="1" applyFont="1" applyBorder="1" applyAlignment="1">
      <alignment horizontal="center" vertical="center" wrapText="1"/>
    </xf>
    <xf numFmtId="0" fontId="1" fillId="0" borderId="0" xfId="0" applyFont="1" applyFill="1" applyAlignment="1"/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2" fontId="2" fillId="0" borderId="3" xfId="0" applyNumberFormat="1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center" vertical="top" wrapText="1"/>
    </xf>
    <xf numFmtId="0" fontId="1" fillId="0" borderId="5" xfId="0" applyFont="1" applyFill="1" applyBorder="1" applyAlignment="1"/>
    <xf numFmtId="0" fontId="1" fillId="0" borderId="6" xfId="0" applyFont="1" applyFill="1" applyBorder="1" applyAlignment="1"/>
    <xf numFmtId="0" fontId="1" fillId="0" borderId="0" xfId="0" applyFont="1" applyAlignment="1">
      <alignment horizontal="left" wrapText="1"/>
    </xf>
    <xf numFmtId="0" fontId="1" fillId="0" borderId="0" xfId="0" applyFont="1" applyFill="1" applyBorder="1" applyAlignment="1">
      <alignment horizontal="left" vertical="center" wrapText="1"/>
    </xf>
    <xf numFmtId="0" fontId="1" fillId="0" borderId="0" xfId="0" applyFont="1" applyFill="1" applyAlignment="1">
      <alignment wrapText="1"/>
    </xf>
    <xf numFmtId="0" fontId="1" fillId="0" borderId="1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19050</xdr:colOff>
      <xdr:row>3</xdr:row>
      <xdr:rowOff>952500</xdr:rowOff>
    </xdr:from>
    <xdr:to>
      <xdr:col>8</xdr:col>
      <xdr:colOff>0</xdr:colOff>
      <xdr:row>3</xdr:row>
      <xdr:rowOff>1304925</xdr:rowOff>
    </xdr:to>
    <xdr:pic>
      <xdr:nvPicPr>
        <xdr:cNvPr id="3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477000" y="2552700"/>
          <a:ext cx="7810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304800</xdr:colOff>
      <xdr:row>3</xdr:row>
      <xdr:rowOff>1238250</xdr:rowOff>
    </xdr:from>
    <xdr:to>
      <xdr:col>8</xdr:col>
      <xdr:colOff>457200</xdr:colOff>
      <xdr:row>3</xdr:row>
      <xdr:rowOff>1466850</xdr:rowOff>
    </xdr:to>
    <xdr:pic>
      <xdr:nvPicPr>
        <xdr:cNvPr id="33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562850" y="2838450"/>
          <a:ext cx="1524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19050</xdr:colOff>
      <xdr:row>3</xdr:row>
      <xdr:rowOff>952500</xdr:rowOff>
    </xdr:from>
    <xdr:to>
      <xdr:col>8</xdr:col>
      <xdr:colOff>0</xdr:colOff>
      <xdr:row>3</xdr:row>
      <xdr:rowOff>1304925</xdr:rowOff>
    </xdr:to>
    <xdr:pic>
      <xdr:nvPicPr>
        <xdr:cNvPr id="3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477000" y="2552700"/>
          <a:ext cx="7810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304800</xdr:colOff>
      <xdr:row>3</xdr:row>
      <xdr:rowOff>1238250</xdr:rowOff>
    </xdr:from>
    <xdr:to>
      <xdr:col>8</xdr:col>
      <xdr:colOff>457200</xdr:colOff>
      <xdr:row>3</xdr:row>
      <xdr:rowOff>1466850</xdr:rowOff>
    </xdr:to>
    <xdr:pic>
      <xdr:nvPicPr>
        <xdr:cNvPr id="35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562850" y="2838450"/>
          <a:ext cx="1524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19050</xdr:colOff>
      <xdr:row>3</xdr:row>
      <xdr:rowOff>952500</xdr:rowOff>
    </xdr:from>
    <xdr:to>
      <xdr:col>10</xdr:col>
      <xdr:colOff>0</xdr:colOff>
      <xdr:row>3</xdr:row>
      <xdr:rowOff>1304925</xdr:rowOff>
    </xdr:to>
    <xdr:pic>
      <xdr:nvPicPr>
        <xdr:cNvPr id="3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258175" y="2552700"/>
          <a:ext cx="9334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19050</xdr:colOff>
      <xdr:row>3</xdr:row>
      <xdr:rowOff>923925</xdr:rowOff>
    </xdr:from>
    <xdr:to>
      <xdr:col>9</xdr:col>
      <xdr:colOff>0</xdr:colOff>
      <xdr:row>3</xdr:row>
      <xdr:rowOff>1362075</xdr:rowOff>
    </xdr:to>
    <xdr:pic>
      <xdr:nvPicPr>
        <xdr:cNvPr id="3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277100" y="2524125"/>
          <a:ext cx="96202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30956</xdr:colOff>
      <xdr:row>3</xdr:row>
      <xdr:rowOff>1993106</xdr:rowOff>
    </xdr:from>
    <xdr:to>
      <xdr:col>11</xdr:col>
      <xdr:colOff>0</xdr:colOff>
      <xdr:row>3</xdr:row>
      <xdr:rowOff>2355056</xdr:rowOff>
    </xdr:to>
    <xdr:pic>
      <xdr:nvPicPr>
        <xdr:cNvPr id="38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234487" y="3600450"/>
          <a:ext cx="145732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19050</xdr:colOff>
      <xdr:row>3</xdr:row>
      <xdr:rowOff>952500</xdr:rowOff>
    </xdr:from>
    <xdr:to>
      <xdr:col>10</xdr:col>
      <xdr:colOff>0</xdr:colOff>
      <xdr:row>3</xdr:row>
      <xdr:rowOff>1304925</xdr:rowOff>
    </xdr:to>
    <xdr:pic>
      <xdr:nvPicPr>
        <xdr:cNvPr id="4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258175" y="2552700"/>
          <a:ext cx="9334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278885</xdr:colOff>
      <xdr:row>3</xdr:row>
      <xdr:rowOff>1668277</xdr:rowOff>
    </xdr:from>
    <xdr:to>
      <xdr:col>10</xdr:col>
      <xdr:colOff>431285</xdr:colOff>
      <xdr:row>3</xdr:row>
      <xdr:rowOff>1896877</xdr:rowOff>
    </xdr:to>
    <xdr:pic>
      <xdr:nvPicPr>
        <xdr:cNvPr id="46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482416" y="3275621"/>
          <a:ext cx="1524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2"/>
  <sheetViews>
    <sheetView tabSelected="1" view="pageBreakPreview" zoomScaleNormal="80" zoomScaleSheetLayoutView="100" workbookViewId="0">
      <selection activeCell="J6" sqref="J6"/>
    </sheetView>
  </sheetViews>
  <sheetFormatPr defaultColWidth="9.140625" defaultRowHeight="12.75" x14ac:dyDescent="0.2"/>
  <cols>
    <col min="1" max="1" width="3.140625" style="11" customWidth="1"/>
    <col min="2" max="2" width="38.140625" style="11" customWidth="1"/>
    <col min="3" max="3" width="6" style="13" customWidth="1"/>
    <col min="4" max="4" width="6.85546875" style="11" customWidth="1"/>
    <col min="5" max="5" width="14.28515625" style="11" customWidth="1"/>
    <col min="6" max="6" width="14.5703125" style="11" customWidth="1"/>
    <col min="7" max="7" width="14.28515625" style="11" customWidth="1"/>
    <col min="8" max="8" width="12" style="11" customWidth="1"/>
    <col min="9" max="9" width="14.7109375" style="11" customWidth="1"/>
    <col min="10" max="10" width="14.28515625" style="11" customWidth="1"/>
    <col min="11" max="11" width="22.140625" style="11" customWidth="1"/>
    <col min="12" max="12" width="9.42578125" style="11" customWidth="1"/>
    <col min="13" max="13" width="15" style="11" customWidth="1"/>
    <col min="14" max="16384" width="9.140625" style="11"/>
  </cols>
  <sheetData>
    <row r="1" spans="1:28" s="2" customFormat="1" ht="48" customHeight="1" x14ac:dyDescent="0.2">
      <c r="B1" s="3"/>
      <c r="C1" s="12"/>
      <c r="K1" s="4"/>
      <c r="L1" s="30" t="s">
        <v>29</v>
      </c>
      <c r="M1" s="31"/>
      <c r="N1" s="5"/>
      <c r="O1" s="5"/>
      <c r="P1" s="5"/>
      <c r="Q1" s="5"/>
      <c r="R1" s="5"/>
      <c r="S1" s="5"/>
      <c r="T1" s="5"/>
      <c r="U1" s="5"/>
      <c r="V1" s="6"/>
      <c r="W1" s="6"/>
      <c r="X1" s="6"/>
      <c r="Y1" s="6"/>
      <c r="Z1" s="6"/>
      <c r="AA1" s="6"/>
      <c r="AB1" s="6"/>
    </row>
    <row r="2" spans="1:28" s="2" customFormat="1" ht="39" customHeight="1" x14ac:dyDescent="0.2">
      <c r="A2" s="23" t="s">
        <v>30</v>
      </c>
      <c r="B2" s="23"/>
      <c r="C2" s="23"/>
      <c r="D2" s="23"/>
      <c r="E2" s="23"/>
      <c r="F2" s="23"/>
      <c r="G2" s="23"/>
      <c r="H2" s="23"/>
      <c r="I2" s="23"/>
      <c r="J2" s="23"/>
      <c r="K2" s="24"/>
      <c r="L2" s="32"/>
      <c r="M2" s="32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</row>
    <row r="3" spans="1:28" s="2" customFormat="1" ht="39" customHeight="1" x14ac:dyDescent="0.2">
      <c r="A3" s="20" t="s">
        <v>0</v>
      </c>
      <c r="B3" s="21" t="s">
        <v>1</v>
      </c>
      <c r="C3" s="21" t="s">
        <v>2</v>
      </c>
      <c r="D3" s="21" t="s">
        <v>3</v>
      </c>
      <c r="E3" s="21" t="s">
        <v>4</v>
      </c>
      <c r="F3" s="21"/>
      <c r="G3" s="21"/>
      <c r="H3" s="25" t="s">
        <v>5</v>
      </c>
      <c r="I3" s="25"/>
      <c r="J3" s="25"/>
      <c r="K3" s="26" t="s">
        <v>6</v>
      </c>
      <c r="L3" s="27"/>
      <c r="M3" s="28"/>
    </row>
    <row r="4" spans="1:28" s="2" customFormat="1" ht="200.25" customHeight="1" thickBot="1" x14ac:dyDescent="0.25">
      <c r="A4" s="20"/>
      <c r="B4" s="22"/>
      <c r="C4" s="22"/>
      <c r="D4" s="22"/>
      <c r="E4" s="7" t="s">
        <v>36</v>
      </c>
      <c r="F4" s="7" t="s">
        <v>37</v>
      </c>
      <c r="G4" s="8" t="s">
        <v>38</v>
      </c>
      <c r="H4" s="14" t="s">
        <v>7</v>
      </c>
      <c r="I4" s="14" t="s">
        <v>8</v>
      </c>
      <c r="J4" s="14" t="s">
        <v>35</v>
      </c>
      <c r="K4" s="14" t="s">
        <v>34</v>
      </c>
      <c r="L4" s="15" t="s">
        <v>39</v>
      </c>
      <c r="M4" s="15" t="s">
        <v>9</v>
      </c>
    </row>
    <row r="5" spans="1:28" s="2" customFormat="1" ht="15.75" thickBot="1" x14ac:dyDescent="0.25">
      <c r="A5" s="16">
        <v>1</v>
      </c>
      <c r="B5" s="17" t="s">
        <v>31</v>
      </c>
      <c r="C5" s="17" t="s">
        <v>17</v>
      </c>
      <c r="D5" s="17">
        <v>10</v>
      </c>
      <c r="E5" s="17">
        <v>320</v>
      </c>
      <c r="F5" s="17">
        <v>305.2</v>
      </c>
      <c r="G5" s="17">
        <v>295.01</v>
      </c>
      <c r="H5" s="17">
        <f>AVERAGE(E5:G5)</f>
        <v>306.73666666666668</v>
      </c>
      <c r="I5" s="17">
        <f t="shared" ref="I5:I7" si="0">SQRT(((SUM((POWER(E5-H5,2)),(POWER(F5-H5,2)),(POWER(G5-H5,2)))/(COLUMNS(E5:G5)-1))))</f>
        <v>12.565668837484674</v>
      </c>
      <c r="J5" s="17">
        <f>I5/H5*100</f>
        <v>4.096565622244273</v>
      </c>
      <c r="K5" s="17">
        <f>I5/H5*100</f>
        <v>4.096565622244273</v>
      </c>
      <c r="L5" s="18">
        <f>G5</f>
        <v>295.01</v>
      </c>
      <c r="M5" s="18">
        <f>L5*D5</f>
        <v>2950.1</v>
      </c>
    </row>
    <row r="6" spans="1:28" s="2" customFormat="1" ht="15.75" thickBot="1" x14ac:dyDescent="0.25">
      <c r="A6" s="16">
        <v>2</v>
      </c>
      <c r="B6" s="17" t="s">
        <v>32</v>
      </c>
      <c r="C6" s="17" t="s">
        <v>17</v>
      </c>
      <c r="D6" s="17">
        <v>10</v>
      </c>
      <c r="E6" s="17">
        <v>480</v>
      </c>
      <c r="F6" s="17">
        <v>450.6</v>
      </c>
      <c r="G6" s="17">
        <v>441.58</v>
      </c>
      <c r="H6" s="17">
        <f t="shared" ref="H6:H7" si="1">AVERAGE(E6:G6)</f>
        <v>457.39333333333337</v>
      </c>
      <c r="I6" s="17">
        <f t="shared" si="0"/>
        <v>20.09069768159716</v>
      </c>
      <c r="J6" s="17">
        <f>I6/H6*100</f>
        <v>4.3924334303656565</v>
      </c>
      <c r="K6" s="17">
        <f t="shared" ref="K6:K7" si="2">I6/H6*100</f>
        <v>4.3924334303656565</v>
      </c>
      <c r="L6" s="18">
        <f>G6</f>
        <v>441.58</v>
      </c>
      <c r="M6" s="18">
        <f>L6*D6</f>
        <v>4415.8</v>
      </c>
    </row>
    <row r="7" spans="1:28" s="2" customFormat="1" ht="15.75" thickBot="1" x14ac:dyDescent="0.25">
      <c r="A7" s="16">
        <v>3</v>
      </c>
      <c r="B7" s="17" t="s">
        <v>33</v>
      </c>
      <c r="C7" s="17" t="s">
        <v>17</v>
      </c>
      <c r="D7" s="17">
        <v>10</v>
      </c>
      <c r="E7" s="17">
        <v>350</v>
      </c>
      <c r="F7" s="17">
        <v>348.23</v>
      </c>
      <c r="G7" s="17">
        <v>338.23</v>
      </c>
      <c r="H7" s="17">
        <f t="shared" si="1"/>
        <v>345.48666666666668</v>
      </c>
      <c r="I7" s="17">
        <f t="shared" si="0"/>
        <v>6.3464662083188665</v>
      </c>
      <c r="J7" s="17">
        <f>I7/H7*100</f>
        <v>1.8369641496012001</v>
      </c>
      <c r="K7" s="17">
        <f t="shared" si="2"/>
        <v>1.8369641496012001</v>
      </c>
      <c r="L7" s="18">
        <f>G7</f>
        <v>338.23</v>
      </c>
      <c r="M7" s="18">
        <f>L7*D7</f>
        <v>3382.3</v>
      </c>
    </row>
    <row r="8" spans="1:28" s="10" customFormat="1" ht="17.100000000000001" customHeight="1" thickBot="1" x14ac:dyDescent="0.3">
      <c r="A8" s="9"/>
      <c r="B8" s="17" t="s">
        <v>10</v>
      </c>
      <c r="C8" s="17"/>
      <c r="D8" s="17"/>
      <c r="E8" s="17"/>
      <c r="F8" s="17"/>
      <c r="G8" s="17"/>
      <c r="H8" s="17"/>
      <c r="I8" s="17"/>
      <c r="J8" s="17"/>
      <c r="K8" s="17"/>
      <c r="L8" s="17"/>
      <c r="M8" s="18">
        <f>SUM(M5:M7)</f>
        <v>10748.2</v>
      </c>
    </row>
    <row r="9" spans="1:28" ht="36" customHeight="1" x14ac:dyDescent="0.2">
      <c r="A9" s="29" t="s">
        <v>11</v>
      </c>
      <c r="B9" s="29"/>
      <c r="C9" s="29"/>
      <c r="D9" s="29"/>
      <c r="E9" s="29"/>
      <c r="F9" s="29"/>
      <c r="G9" s="29"/>
      <c r="H9" s="29"/>
      <c r="I9" s="29"/>
      <c r="J9" s="29"/>
      <c r="K9" s="29"/>
    </row>
    <row r="10" spans="1:28" x14ac:dyDescent="0.2">
      <c r="A10" s="11" t="s">
        <v>12</v>
      </c>
    </row>
    <row r="12" spans="1:28" s="2" customFormat="1" x14ac:dyDescent="0.2">
      <c r="A12" s="19" t="s">
        <v>40</v>
      </c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</row>
  </sheetData>
  <mergeCells count="11">
    <mergeCell ref="A2:K2"/>
    <mergeCell ref="E3:G3"/>
    <mergeCell ref="H3:J3"/>
    <mergeCell ref="K3:M3"/>
    <mergeCell ref="A9:K9"/>
    <mergeCell ref="L1:M2"/>
    <mergeCell ref="A12:N12"/>
    <mergeCell ref="A3:A4"/>
    <mergeCell ref="B3:B4"/>
    <mergeCell ref="C3:C4"/>
    <mergeCell ref="D3:D4"/>
  </mergeCells>
  <pageMargins left="0.71" right="0.31" top="0.35" bottom="0.31" header="0.31" footer="0.31"/>
  <pageSetup paperSize="9" scale="6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H17"/>
  <sheetViews>
    <sheetView topLeftCell="B1" workbookViewId="0">
      <selection activeCell="D4" sqref="D4:D17"/>
    </sheetView>
  </sheetViews>
  <sheetFormatPr defaultColWidth="9.140625" defaultRowHeight="15" x14ac:dyDescent="0.25"/>
  <cols>
    <col min="3" max="3" width="85.5703125" customWidth="1"/>
  </cols>
  <sheetData>
    <row r="4" spans="2:8" x14ac:dyDescent="0.25">
      <c r="B4">
        <v>1</v>
      </c>
      <c r="C4" t="s">
        <v>13</v>
      </c>
      <c r="D4">
        <v>52</v>
      </c>
      <c r="E4" t="s">
        <v>14</v>
      </c>
      <c r="F4" s="1">
        <v>53.9</v>
      </c>
      <c r="G4" s="1">
        <v>56.2</v>
      </c>
      <c r="H4" s="1">
        <v>59.4</v>
      </c>
    </row>
    <row r="5" spans="2:8" x14ac:dyDescent="0.25">
      <c r="B5">
        <v>2</v>
      </c>
      <c r="C5" t="s">
        <v>15</v>
      </c>
      <c r="D5">
        <v>52</v>
      </c>
      <c r="E5" t="s">
        <v>14</v>
      </c>
      <c r="F5" s="1">
        <v>87.4</v>
      </c>
      <c r="G5" s="1">
        <v>91.7</v>
      </c>
      <c r="H5" s="1">
        <v>96.8</v>
      </c>
    </row>
    <row r="6" spans="2:8" x14ac:dyDescent="0.25">
      <c r="B6">
        <v>3</v>
      </c>
      <c r="C6" t="s">
        <v>16</v>
      </c>
      <c r="D6">
        <v>25</v>
      </c>
      <c r="E6" t="s">
        <v>17</v>
      </c>
      <c r="F6" s="1">
        <v>108.6</v>
      </c>
      <c r="G6" s="1">
        <v>113.9</v>
      </c>
      <c r="H6" s="1">
        <v>119.7</v>
      </c>
    </row>
    <row r="7" spans="2:8" x14ac:dyDescent="0.25">
      <c r="B7">
        <v>4</v>
      </c>
      <c r="C7" t="s">
        <v>18</v>
      </c>
      <c r="D7">
        <v>25</v>
      </c>
      <c r="E7" t="s">
        <v>17</v>
      </c>
      <c r="F7" s="1">
        <v>149.6</v>
      </c>
      <c r="G7" s="1">
        <v>156.9</v>
      </c>
      <c r="H7" s="1">
        <v>164.9</v>
      </c>
    </row>
    <row r="8" spans="2:8" x14ac:dyDescent="0.25">
      <c r="B8">
        <v>5</v>
      </c>
      <c r="C8" t="s">
        <v>19</v>
      </c>
      <c r="D8">
        <v>100</v>
      </c>
      <c r="E8" t="s">
        <v>17</v>
      </c>
      <c r="F8" s="1">
        <v>6.9</v>
      </c>
      <c r="G8" s="1">
        <v>7.3</v>
      </c>
      <c r="H8" s="1">
        <v>7.6</v>
      </c>
    </row>
    <row r="9" spans="2:8" x14ac:dyDescent="0.25">
      <c r="B9">
        <v>6</v>
      </c>
      <c r="C9" t="s">
        <v>20</v>
      </c>
      <c r="D9">
        <v>10</v>
      </c>
      <c r="E9" t="s">
        <v>17</v>
      </c>
      <c r="F9" s="1">
        <v>10.8</v>
      </c>
      <c r="G9" s="1">
        <v>11.2</v>
      </c>
      <c r="H9" s="1">
        <v>11.9</v>
      </c>
    </row>
    <row r="10" spans="2:8" x14ac:dyDescent="0.25">
      <c r="B10">
        <v>7</v>
      </c>
      <c r="C10" t="s">
        <v>21</v>
      </c>
      <c r="D10">
        <v>12</v>
      </c>
      <c r="E10" t="s">
        <v>17</v>
      </c>
      <c r="F10" s="1">
        <v>81.900000000000006</v>
      </c>
      <c r="G10" s="1">
        <v>85.9</v>
      </c>
      <c r="H10" s="1">
        <v>90.3</v>
      </c>
    </row>
    <row r="11" spans="2:8" x14ac:dyDescent="0.25">
      <c r="B11">
        <v>8</v>
      </c>
      <c r="C11" t="s">
        <v>22</v>
      </c>
      <c r="D11">
        <v>10</v>
      </c>
      <c r="E11" t="s">
        <v>17</v>
      </c>
      <c r="F11" s="1">
        <v>13.9</v>
      </c>
      <c r="G11" s="1">
        <v>14.6</v>
      </c>
      <c r="H11" s="1">
        <v>15.3</v>
      </c>
    </row>
    <row r="12" spans="2:8" x14ac:dyDescent="0.25">
      <c r="B12">
        <v>9</v>
      </c>
      <c r="C12" t="s">
        <v>23</v>
      </c>
      <c r="D12">
        <v>12</v>
      </c>
      <c r="E12" t="s">
        <v>17</v>
      </c>
      <c r="F12" s="1">
        <v>17.600000000000001</v>
      </c>
      <c r="G12" s="1">
        <v>18.5</v>
      </c>
      <c r="H12" s="1">
        <v>19.399999999999999</v>
      </c>
    </row>
    <row r="13" spans="2:8" x14ac:dyDescent="0.25">
      <c r="B13">
        <v>10</v>
      </c>
      <c r="C13" t="s">
        <v>24</v>
      </c>
      <c r="D13">
        <v>25</v>
      </c>
      <c r="E13" t="s">
        <v>17</v>
      </c>
      <c r="F13" s="1">
        <v>71.5</v>
      </c>
      <c r="G13" s="1">
        <v>75</v>
      </c>
      <c r="H13" s="1">
        <v>78.8</v>
      </c>
    </row>
    <row r="14" spans="2:8" x14ac:dyDescent="0.25">
      <c r="B14">
        <v>11</v>
      </c>
      <c r="C14" t="s">
        <v>25</v>
      </c>
      <c r="D14">
        <v>12</v>
      </c>
      <c r="E14" t="s">
        <v>17</v>
      </c>
      <c r="F14" s="1">
        <v>131.80000000000001</v>
      </c>
      <c r="G14" s="1">
        <v>138.30000000000001</v>
      </c>
      <c r="H14" s="1">
        <v>145.5</v>
      </c>
    </row>
    <row r="15" spans="2:8" x14ac:dyDescent="0.25">
      <c r="B15">
        <v>12</v>
      </c>
      <c r="C15" t="s">
        <v>26</v>
      </c>
      <c r="D15">
        <v>12</v>
      </c>
      <c r="E15" t="s">
        <v>17</v>
      </c>
      <c r="F15" s="1">
        <v>140.9</v>
      </c>
      <c r="G15" s="1">
        <v>147.80000000000001</v>
      </c>
      <c r="H15" s="1">
        <v>155.80000000000001</v>
      </c>
    </row>
    <row r="16" spans="2:8" x14ac:dyDescent="0.25">
      <c r="B16">
        <v>13</v>
      </c>
      <c r="C16" t="s">
        <v>27</v>
      </c>
      <c r="D16">
        <v>12</v>
      </c>
      <c r="E16" t="s">
        <v>17</v>
      </c>
      <c r="F16" s="1">
        <v>115.8</v>
      </c>
      <c r="G16" s="1">
        <v>120.9</v>
      </c>
      <c r="H16" s="1">
        <v>127</v>
      </c>
    </row>
    <row r="17" spans="2:8" x14ac:dyDescent="0.25">
      <c r="B17">
        <v>14</v>
      </c>
      <c r="C17" t="s">
        <v>28</v>
      </c>
      <c r="D17">
        <v>12</v>
      </c>
      <c r="E17" t="s">
        <v>17</v>
      </c>
      <c r="F17" s="1">
        <v>35.799999999999997</v>
      </c>
      <c r="G17" s="1">
        <v>37.6</v>
      </c>
      <c r="H17" s="1">
        <v>39.799999999999997</v>
      </c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</vt:lpstr>
      <vt:lpstr>Лист1</vt:lpstr>
      <vt:lpstr>лист!Область_печати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Юрист</cp:lastModifiedBy>
  <cp:lastPrinted>2026-07-13T08:40:32Z</cp:lastPrinted>
  <dcterms:created xsi:type="dcterms:W3CDTF">2014-01-15T18:15:00Z</dcterms:created>
  <dcterms:modified xsi:type="dcterms:W3CDTF">2026-08-03T04:02:56Z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1049-11.2.0.11130</vt:lpwstr>
  </property>
  <property fmtid="{D5CDD505-2E9C-101B-9397-08002B2CF9AE}" pid="3" name="ICV">
    <vt:lpwstr>F542C8D593924FFB91E7E8A20018DBCF</vt:lpwstr>
  </property>
</Properties>
</file>