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ECCB37C1-4127-4F6F-8A2A-39B1A8D0F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" l="1"/>
  <c r="Q6" i="1" s="1"/>
  <c r="R6" i="1" s="1"/>
  <c r="N6" i="1"/>
  <c r="O6" i="1" s="1"/>
  <c r="M6" i="1"/>
  <c r="J6" i="1"/>
  <c r="K6" i="1" s="1"/>
  <c r="P5" i="1"/>
  <c r="Q5" i="1" s="1"/>
  <c r="J7" i="1"/>
  <c r="K7" i="1" s="1"/>
  <c r="M7" i="1"/>
  <c r="N7" i="1"/>
  <c r="P7" i="1"/>
  <c r="Q7" i="1" s="1"/>
  <c r="N5" i="1"/>
  <c r="M5" i="1"/>
  <c r="J5" i="1"/>
  <c r="K5" i="1" s="1"/>
  <c r="R7" i="1" l="1"/>
  <c r="R5" i="1"/>
  <c r="O5" i="1"/>
  <c r="O7" i="1"/>
  <c r="R8" i="1" l="1"/>
</calcChain>
</file>

<file path=xl/sharedStrings.xml><?xml version="1.0" encoding="utf-8"?>
<sst xmlns="http://schemas.openxmlformats.org/spreadsheetml/2006/main" count="43" uniqueCount="38">
  <si>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</si>
  <si>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</si>
  <si>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</si>
  <si>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</si>
  <si>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</si>
  <si>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</si>
  <si>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</si>
  <si>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</si>
  <si>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</si>
  <si>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</si>
  <si>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</si>
  <si>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</si>
  <si>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</si>
  <si>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</si>
  <si>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</si>
  <si>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</si>
  <si>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</si>
  <si>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</si>
  <si>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</si>
  <si>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</si>
  <si>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</si>
  <si>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</si>
  <si>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</si>
  <si>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</si>
  <si>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</si>
  <si>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</si>
  <si>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</si>
  <si>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</si>
  <si>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>шт</t>
  </si>
  <si>
    <t>Лицензия на право использования ПО "КриптоАРМ ГОСТ" версии 3 Защищенная почта на одном рабочем месте, бессрочная</t>
  </si>
  <si>
    <t xml:space="preserve">Источник 1 </t>
  </si>
  <si>
    <t xml:space="preserve">Источник 2 </t>
  </si>
  <si>
    <t xml:space="preserve">Источник 3   </t>
  </si>
  <si>
    <t>Лицензия на право использования СКЗИ "КриптоПро CSP" версия 5.0 на одном рабоченм месте</t>
  </si>
  <si>
    <t>Сертификат на годовую техническую поддержку СКЗИ "КриптоПро CSP"на рабочем месте</t>
  </si>
  <si>
    <t>3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</si>
  <si>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17398,60 руб.</t>
  </si>
  <si>
    <t>58.29.50.000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</si>
</sst>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333333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60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2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2" fontId="30" fillId="24" borderId="14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30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0" fontId="32" fillId="24" borderId="15" xfId="0" applyFont="1" applyFill="1" applyBorder="1" applyAlignment="1">
      <alignment horizontal="center" vertical="center" wrapText="1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6" fillId="0" borderId="1" xfId="0" applyFont="1" applyBorder="1"/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8</xdr:row>
      <xdr:rowOff>0</xdr:rowOff>
    </xdr:from>
    <xdr:to>
      <xdr:col>14</xdr:col>
      <xdr:colOff>784860</xdr:colOff>
      <xdr:row>8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9" sqref="A9:O9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8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8" s="6" customFormat="1" ht="41.25" customHeight="1">
      <c r="A3" s="40" t="s">
        <v>6</v>
      </c>
      <c r="B3" s="40"/>
      <c r="C3" s="45" t="s">
        <v>26</v>
      </c>
      <c r="D3" s="46"/>
      <c r="E3" s="40" t="s">
        <v>10</v>
      </c>
      <c r="F3" s="40" t="s">
        <v>11</v>
      </c>
      <c r="G3" s="41" t="s">
        <v>20</v>
      </c>
      <c r="H3" s="41"/>
      <c r="I3" s="41"/>
      <c r="J3" s="41" t="s">
        <v>21</v>
      </c>
      <c r="K3" s="41" t="s">
        <v>22</v>
      </c>
      <c r="L3" s="43" t="s">
        <v>9</v>
      </c>
      <c r="M3" s="41" t="s">
        <v>23</v>
      </c>
      <c r="N3" s="41" t="s">
        <v>12</v>
      </c>
      <c r="O3" s="38" t="s">
        <v>13</v>
      </c>
      <c r="P3" s="38" t="s">
        <v>8</v>
      </c>
      <c r="Q3" s="38" t="s">
        <v>19</v>
      </c>
      <c r="R3" s="49" t="s">
        <v>14</v>
      </c>
    </row>
    <row r="4" spans="1:18" s="6" customFormat="1" ht="15">
      <c r="A4" s="40"/>
      <c r="B4" s="40"/>
      <c r="C4" s="47"/>
      <c r="D4" s="48"/>
      <c r="E4" s="40"/>
      <c r="F4" s="40"/>
      <c r="G4" s="8" t="s">
        <v>30</v>
      </c>
      <c r="H4" s="8" t="s">
        <v>31</v>
      </c>
      <c r="I4" s="8" t="s">
        <v>32</v>
      </c>
      <c r="J4" s="42"/>
      <c r="K4" s="42"/>
      <c r="L4" s="44"/>
      <c r="M4" s="42" t="s">
        <v>15</v>
      </c>
      <c r="N4" s="42" t="s">
        <v>16</v>
      </c>
      <c r="O4" s="39" t="s">
        <v>17</v>
      </c>
      <c r="P4" s="39" t="s">
        <v>8</v>
      </c>
      <c r="Q4" s="38"/>
      <c r="R4" s="50"/>
    </row>
    <row r="5" spans="1:18" s="24" customFormat="1" ht="84">
      <c r="A5" s="26">
        <v>1</v>
      </c>
      <c r="B5" s="30"/>
      <c r="C5" s="33" t="s">
        <v>29</v>
      </c>
      <c r="D5" s="33" t="s">
        <v>37</v>
      </c>
      <c r="E5" s="31" t="s">
        <v>28</v>
      </c>
      <c r="F5" s="21">
        <v>1</v>
      </c>
      <c r="G5" s="22">
        <v>3700</v>
      </c>
      <c r="H5" s="22">
        <v>3710</v>
      </c>
      <c r="I5" s="22">
        <v>3720</v>
      </c>
      <c r="J5" s="13">
        <f t="shared" ref="J5:J7" si="0">MIN(G5:I5)</f>
        <v>3700</v>
      </c>
      <c r="K5" s="13">
        <f t="shared" ref="K5:K7" si="1">J5*(1+L5)</f>
        <v>3885</v>
      </c>
      <c r="L5" s="23">
        <v>0.05</v>
      </c>
      <c r="M5" s="25">
        <f t="shared" ref="M5:M7" si="2">AVERAGE(G5:I5)*(1+L5)</f>
        <v>3895.5</v>
      </c>
      <c r="N5" s="25">
        <f t="shared" ref="N5:N7" si="3">STDEV(G5:I5)</f>
        <v>10</v>
      </c>
      <c r="O5" s="9">
        <f t="shared" ref="O5:O7" si="4">N5/M5</f>
        <v>2.5670645616737262E-3</v>
      </c>
      <c r="P5" s="10">
        <f t="shared" ref="P5:P7" si="5">MIN(G5,H5,I5)</f>
        <v>3700</v>
      </c>
      <c r="Q5" s="22">
        <f>P5</f>
        <v>3700</v>
      </c>
      <c r="R5" s="22">
        <f>Q5*F5</f>
        <v>3700</v>
      </c>
    </row>
    <row r="6" spans="1:18" s="24" customFormat="1" ht="60">
      <c r="A6" s="34">
        <v>2</v>
      </c>
      <c r="B6" s="30"/>
      <c r="C6" s="33" t="s">
        <v>33</v>
      </c>
      <c r="D6" s="59" t="s">
        <v>37</v>
      </c>
      <c r="E6" s="31" t="s">
        <v>28</v>
      </c>
      <c r="F6" s="21">
        <v>3</v>
      </c>
      <c r="G6" s="22">
        <v>3700</v>
      </c>
      <c r="H6" s="22">
        <v>3710</v>
      </c>
      <c r="I6" s="22">
        <v>3720</v>
      </c>
      <c r="J6" s="13">
        <f t="shared" ref="J6" si="6">MIN(G6:I6)</f>
        <v>3700</v>
      </c>
      <c r="K6" s="13">
        <f t="shared" ref="K6" si="7">J6*(1+L6)</f>
        <v>3885</v>
      </c>
      <c r="L6" s="23">
        <v>0.05</v>
      </c>
      <c r="M6" s="35">
        <f t="shared" ref="M6" si="8">AVERAGE(G6:I6)*(1+L6)</f>
        <v>3895.5</v>
      </c>
      <c r="N6" s="35">
        <f t="shared" ref="N6" si="9">STDEV(G6:I6)</f>
        <v>10</v>
      </c>
      <c r="O6" s="9">
        <f t="shared" ref="O6" si="10">N6/M6</f>
        <v>2.5670645616737262E-3</v>
      </c>
      <c r="P6" s="10">
        <f t="shared" ref="P6" si="11">MIN(G6,H6,I6)</f>
        <v>3700</v>
      </c>
      <c r="Q6" s="22">
        <f>P6</f>
        <v>3700</v>
      </c>
      <c r="R6" s="22">
        <f>Q6*F6</f>
        <v>11100</v>
      </c>
    </row>
    <row r="7" spans="1:18" s="24" customFormat="1" ht="60">
      <c r="A7" s="34">
        <v>3</v>
      </c>
      <c r="B7" s="30"/>
      <c r="C7" s="33" t="s">
        <v>34</v>
      </c>
      <c r="D7" s="59" t="s">
        <v>37</v>
      </c>
      <c r="E7" s="31" t="s">
        <v>28</v>
      </c>
      <c r="F7" s="27" t="s">
        <v>35</v>
      </c>
      <c r="G7" s="22">
        <v>866.2</v>
      </c>
      <c r="H7" s="22">
        <v>870</v>
      </c>
      <c r="I7" s="22">
        <v>872</v>
      </c>
      <c r="J7" s="13">
        <f t="shared" si="0"/>
        <v>866.2</v>
      </c>
      <c r="K7" s="13">
        <f t="shared" si="1"/>
        <v>909.5100000000001</v>
      </c>
      <c r="L7" s="23">
        <v>0.05</v>
      </c>
      <c r="M7" s="25">
        <f t="shared" si="2"/>
        <v>912.87</v>
      </c>
      <c r="N7" s="25">
        <f t="shared" si="3"/>
        <v>2.9461839725312222</v>
      </c>
      <c r="O7" s="9">
        <f t="shared" si="4"/>
        <v>3.227386125659976E-3</v>
      </c>
      <c r="P7" s="10">
        <f t="shared" si="5"/>
        <v>866.2</v>
      </c>
      <c r="Q7" s="22">
        <f t="shared" ref="Q7" si="12">P7</f>
        <v>866.2</v>
      </c>
      <c r="R7" s="22">
        <f t="shared" ref="R7" si="13">Q7*F7</f>
        <v>2598.6000000000004</v>
      </c>
    </row>
    <row r="8" spans="1:18" s="6" customFormat="1" ht="15">
      <c r="A8" s="14"/>
      <c r="B8" s="14"/>
      <c r="C8" s="32"/>
      <c r="D8" s="33"/>
      <c r="E8" s="14"/>
      <c r="F8" s="15" t="s">
        <v>18</v>
      </c>
      <c r="G8" s="18"/>
      <c r="H8" s="18"/>
      <c r="I8" s="18"/>
      <c r="J8" s="19"/>
      <c r="K8" s="19"/>
      <c r="L8" s="17"/>
      <c r="M8" s="16"/>
      <c r="N8" s="51" t="s">
        <v>24</v>
      </c>
      <c r="O8" s="51"/>
      <c r="P8" s="51"/>
      <c r="Q8" s="51"/>
      <c r="R8" s="20">
        <f>SUM(R5:R7)</f>
        <v>17398.599999999999</v>
      </c>
    </row>
    <row r="9" spans="1:18" ht="37.5" customHeight="1">
      <c r="A9" s="54" t="s">
        <v>36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1"/>
      <c r="Q9" s="11"/>
      <c r="R9" s="12"/>
    </row>
    <row r="10" spans="1:18" ht="82.5" customHeight="1">
      <c r="A10" s="53" t="s">
        <v>25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11"/>
      <c r="Q10" s="11"/>
    </row>
    <row r="11" spans="1:18" ht="48" customHeight="1">
      <c r="A11" s="55" t="s">
        <v>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</row>
    <row r="12" spans="1:18" ht="31.5">
      <c r="D12" s="1" t="s">
        <v>2</v>
      </c>
      <c r="E12" s="4" t="s">
        <v>1</v>
      </c>
      <c r="F12" s="52" t="s">
        <v>3</v>
      </c>
      <c r="G12" s="52"/>
    </row>
    <row r="13" spans="1:18">
      <c r="E13" s="4" t="s">
        <v>4</v>
      </c>
      <c r="F13" s="52" t="s">
        <v>5</v>
      </c>
      <c r="G13" s="52"/>
    </row>
    <row r="14" spans="1:18">
      <c r="J14" s="1"/>
      <c r="K14" s="1"/>
      <c r="L14" s="1"/>
      <c r="M14" s="1"/>
    </row>
    <row r="16" spans="1:18">
      <c r="A16" s="58"/>
      <c r="B16" s="58"/>
      <c r="C16" s="29"/>
      <c r="D16" s="56"/>
      <c r="E16" s="56"/>
      <c r="F16" s="56"/>
    </row>
    <row r="17" spans="1:15">
      <c r="A17" s="2"/>
      <c r="B17" s="2"/>
      <c r="C17" s="2"/>
      <c r="D17" s="2"/>
      <c r="E17" s="5"/>
    </row>
    <row r="18" spans="1:15">
      <c r="A18" s="52"/>
      <c r="B18" s="52"/>
      <c r="C18" s="28"/>
      <c r="D18" s="57"/>
      <c r="E18" s="57"/>
      <c r="F18" s="57"/>
      <c r="G18" s="57"/>
    </row>
    <row r="19" spans="1:1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</sheetData>
  <sheetProtection selectLockedCells="1" selectUnlockedCells="1"/>
  <mergeCells count="28">
    <mergeCell ref="A18:B18"/>
    <mergeCell ref="A10:O10"/>
    <mergeCell ref="M3:M4"/>
    <mergeCell ref="N3:N4"/>
    <mergeCell ref="A19:O19"/>
    <mergeCell ref="A9:O9"/>
    <mergeCell ref="A11:O11"/>
    <mergeCell ref="D16:F16"/>
    <mergeCell ref="D18:G18"/>
    <mergeCell ref="F12:G12"/>
    <mergeCell ref="A16:B16"/>
    <mergeCell ref="E3:E4"/>
    <mergeCell ref="F3:F4"/>
    <mergeCell ref="G3:I3"/>
    <mergeCell ref="J3:J4"/>
    <mergeCell ref="Q3:Q4"/>
    <mergeCell ref="P3:P4"/>
    <mergeCell ref="R3:R4"/>
    <mergeCell ref="N8:Q8"/>
    <mergeCell ref="F13:G13"/>
    <mergeCell ref="A1:O1"/>
    <mergeCell ref="A2:O2"/>
    <mergeCell ref="O3:O4"/>
    <mergeCell ref="A3:A4"/>
    <mergeCell ref="B3:B4"/>
    <mergeCell ref="K3:K4"/>
    <mergeCell ref="L3:L4"/>
    <mergeCell ref="C3:D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2026-08-07T05:55:20Z</dcterms:modified>
</cp:coreProperties>
</file>