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8" yWindow="105" windowWidth="15120" windowHeight="801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14" i="1" l="1"/>
  <c r="K13" i="1"/>
  <c r="L13" i="1" l="1"/>
  <c r="L14" i="1"/>
  <c r="H14" i="1" l="1"/>
  <c r="I14" i="1" l="1"/>
  <c r="J14" i="1" s="1"/>
  <c r="H13" i="1"/>
  <c r="L15" i="1" l="1"/>
  <c r="I13" i="1" l="1"/>
  <c r="J13" i="1" l="1"/>
</calcChain>
</file>

<file path=xl/sharedStrings.xml><?xml version="1.0" encoding="utf-8"?>
<sst xmlns="http://schemas.openxmlformats.org/spreadsheetml/2006/main" count="40" uniqueCount="36">
  <si>
    <t>Основные характеристики объекта закупки</t>
  </si>
  <si>
    <t>Предмет закупки</t>
  </si>
  <si>
    <t>Поставщик №1</t>
  </si>
  <si>
    <t>Поставщик №2</t>
  </si>
  <si>
    <t>Поставщик №3</t>
  </si>
  <si>
    <t>Коэффициент вариации, %</t>
  </si>
  <si>
    <t>НМЦК, руб.</t>
  </si>
  <si>
    <t>Расчет НМЦК</t>
  </si>
  <si>
    <t>Используемый метод определения НМЦК с обоснованием:</t>
  </si>
  <si>
    <t>Для формирования НМЦК Заказчик получил три цены товара, предлагаемых различными поставщиками:</t>
  </si>
  <si>
    <t>Применение корректирующих коэффициентов не требуется</t>
  </si>
  <si>
    <t>Обоснование начальной (максимальной) цены контракта</t>
  </si>
  <si>
    <t>(должность)</t>
  </si>
  <si>
    <t>Средняя цена</t>
  </si>
  <si>
    <t>Стандотклона</t>
  </si>
  <si>
    <t xml:space="preserve"> </t>
  </si>
  <si>
    <t>Цена за единицу услуги, руб.</t>
  </si>
  <si>
    <t>ИТОГО:</t>
  </si>
  <si>
    <t>Кол-во</t>
  </si>
  <si>
    <t>Ед.изм</t>
  </si>
  <si>
    <t>шт</t>
  </si>
  <si>
    <t xml:space="preserve">Дата подготовки обоснования НМЦК: </t>
  </si>
  <si>
    <t xml:space="preserve">                        (подпись )                                 (расшифровка подписи)</t>
  </si>
  <si>
    <t>В соответствии с «Описанием объекта закупки»</t>
  </si>
  <si>
    <t xml:space="preserve">Метод сопоставимых рыночных цен (анализа рынка) на основании ч.6 ст.22 Федерального закона от 05.04.2013 №44-ФЗ Заказ-чик не имеет возможности применить, т.к. НМЦК рассчитанная данным методом, превышает объемы лимитов по данной ста-тье расхода, утвержденные в плане финансово-хозяйственной деятельности на 2026 год. В связи с этим Заказчик для расчета НМЦК принимает определение НМЦК иным методом выбором минимальных цен на основании ч.12 ст.22 Федерального зако-на от 05.04.2013 № 44-ФЗ
</t>
  </si>
  <si>
    <t>Минималь-ная цена за единицу то-вара, руб</t>
  </si>
  <si>
    <t xml:space="preserve">Применение корректирующих коэффициентов не требуется.
Коэффициент вариации &lt; 33% - совокупность цен принимается однородной
</t>
  </si>
  <si>
    <t>Хабибуллин А. Э.</t>
  </si>
  <si>
    <t>Старший аналитик</t>
  </si>
  <si>
    <t>Поставка компьютерной техники</t>
  </si>
  <si>
    <t>Поставщик №1 коммерческое предложение №95 от 05.03.2026</t>
  </si>
  <si>
    <t>Поставщик №2 коммерческое предложение №242 от 05.03.2026</t>
  </si>
  <si>
    <t>Поставщик №3 коммерческое предложение №156 от 05.03.2026</t>
  </si>
  <si>
    <t>Монитор, подключаемый к компьютеру
КТРУ: 26.20.17.110-00000007</t>
  </si>
  <si>
    <t>Системный блок
КТРУ: 26.20.15.000-00000028</t>
  </si>
  <si>
    <t>НМЦК = 74500,00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</si>
</sst>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2"/>
      <color rgb="FFFF0000"/>
      <name val="PT Astra Serif"/>
      <family val="1"/>
      <charset val="204"/>
    </font>
    <font>
      <u/>
      <sz val="12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2" fontId="5" fillId="0" borderId="0" xfId="0" applyNumberFormat="1" applyFont="1"/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2" fontId="7" fillId="0" borderId="7" xfId="0" applyNumberFormat="1" applyFont="1" applyBorder="1" applyAlignment="1">
      <alignment horizontal="center" vertical="top" wrapText="1"/>
    </xf>
    <xf numFmtId="2" fontId="7" fillId="2" borderId="6" xfId="0" applyNumberFormat="1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8" fillId="0" borderId="11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wrapText="1"/>
    </xf>
    <xf numFmtId="2" fontId="5" fillId="0" borderId="2" xfId="0" applyNumberFormat="1" applyFont="1" applyBorder="1"/>
    <xf numFmtId="0" fontId="5" fillId="0" borderId="2" xfId="0" applyFont="1" applyBorder="1" applyAlignment="1">
      <alignment wrapText="1"/>
    </xf>
    <xf numFmtId="164" fontId="7" fillId="0" borderId="2" xfId="0" applyNumberFormat="1" applyFont="1" applyBorder="1" applyAlignment="1">
      <alignment horizontal="center" vertical="top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wrapText="1"/>
    </xf>
    <xf numFmtId="14" fontId="5" fillId="0" borderId="0" xfId="0" applyNumberFormat="1" applyFont="1" applyFill="1" applyAlignment="1">
      <alignment horizontal="center" wrapText="1"/>
    </xf>
    <xf numFmtId="0" fontId="9" fillId="0" borderId="0" xfId="0" applyFont="1" applyFill="1" applyAlignment="1"/>
    <xf numFmtId="0" fontId="9" fillId="0" borderId="0" xfId="0" applyFont="1" applyFill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justify"/>
    </xf>
    <xf numFmtId="0" fontId="4" fillId="0" borderId="0" xfId="0" applyFont="1" applyAlignment="1">
      <alignment wrapText="1"/>
    </xf>
    <xf numFmtId="14" fontId="5" fillId="2" borderId="0" xfId="0" applyNumberFormat="1" applyFont="1" applyFill="1" applyAlignment="1">
      <alignment horizontal="center" vertical="center" wrapText="1"/>
    </xf>
    <xf numFmtId="2" fontId="10" fillId="0" borderId="0" xfId="0" applyNumberFormat="1" applyFont="1"/>
    <xf numFmtId="2" fontId="5" fillId="0" borderId="12" xfId="0" applyNumberFormat="1" applyFont="1" applyBorder="1"/>
    <xf numFmtId="0" fontId="3" fillId="0" borderId="2" xfId="0" applyFont="1" applyBorder="1"/>
    <xf numFmtId="2" fontId="7" fillId="0" borderId="0" xfId="0" applyNumberFormat="1" applyFont="1" applyBorder="1" applyAlignment="1">
      <alignment horizontal="center" vertical="top" wrapText="1"/>
    </xf>
    <xf numFmtId="2" fontId="7" fillId="2" borderId="0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horizontal="justify"/>
    </xf>
    <xf numFmtId="0" fontId="6" fillId="0" borderId="11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wrapText="1"/>
    </xf>
    <xf numFmtId="0" fontId="5" fillId="0" borderId="1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/>
    </xf>
    <xf numFmtId="0" fontId="5" fillId="0" borderId="1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10" xfId="0" applyBorder="1" applyAlignment="1"/>
    <xf numFmtId="0" fontId="0" fillId="0" borderId="8" xfId="0" applyBorder="1" applyAlignment="1"/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4" fillId="0" borderId="1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SheetLayoutView="90" workbookViewId="0">
      <selection activeCell="B22" sqref="B22"/>
    </sheetView>
  </sheetViews>
  <sheetFormatPr defaultColWidth="9.109375" defaultRowHeight="14.4" x14ac:dyDescent="0.25"/>
  <cols>
    <col min="1" max="1" width="31.6640625" style="1" customWidth="1"/>
    <col min="2" max="2" width="32.109375" style="4" customWidth="1"/>
    <col min="3" max="3" width="11" style="5" customWidth="1"/>
    <col min="4" max="4" width="9.88671875" style="6" customWidth="1"/>
    <col min="5" max="5" width="15.44140625" style="3" customWidth="1"/>
    <col min="6" max="6" width="15.109375" style="3" customWidth="1"/>
    <col min="7" max="7" width="15.44140625" style="1" customWidth="1"/>
    <col min="8" max="8" width="13.109375" style="1" customWidth="1"/>
    <col min="9" max="9" width="16.88671875" style="1" customWidth="1"/>
    <col min="10" max="11" width="12.109375" style="1" customWidth="1"/>
    <col min="12" max="12" width="16.77734375" style="1" customWidth="1"/>
    <col min="13" max="16384" width="9.109375" style="1"/>
  </cols>
  <sheetData>
    <row r="1" spans="1:12" ht="15.05" x14ac:dyDescent="0.25">
      <c r="A1" s="9"/>
      <c r="B1" s="10"/>
      <c r="C1" s="11"/>
      <c r="D1" s="12"/>
      <c r="E1" s="13"/>
      <c r="F1" s="13"/>
      <c r="G1" s="9"/>
      <c r="H1" s="75"/>
      <c r="I1" s="75"/>
      <c r="J1" s="75"/>
      <c r="K1" s="75"/>
      <c r="L1" s="75"/>
    </row>
    <row r="2" spans="1:12" ht="15.05" x14ac:dyDescent="0.25">
      <c r="A2" s="84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15.05" x14ac:dyDescent="0.25">
      <c r="A3" s="60" t="s">
        <v>29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50.4" customHeight="1" x14ac:dyDescent="0.25">
      <c r="A4" s="14" t="s">
        <v>0</v>
      </c>
      <c r="B4" s="61" t="s">
        <v>23</v>
      </c>
      <c r="C4" s="62"/>
      <c r="D4" s="62"/>
      <c r="E4" s="62"/>
      <c r="F4" s="62"/>
      <c r="G4" s="62"/>
      <c r="H4" s="62"/>
      <c r="I4" s="62"/>
      <c r="J4" s="62"/>
      <c r="K4" s="62"/>
      <c r="L4" s="63"/>
    </row>
    <row r="5" spans="1:12" ht="60.25" customHeight="1" x14ac:dyDescent="0.25">
      <c r="A5" s="15" t="s">
        <v>8</v>
      </c>
      <c r="B5" s="80" t="s">
        <v>24</v>
      </c>
      <c r="C5" s="81"/>
      <c r="D5" s="82"/>
      <c r="E5" s="82"/>
      <c r="F5" s="82"/>
      <c r="G5" s="82"/>
      <c r="H5" s="82"/>
      <c r="I5" s="82"/>
      <c r="J5" s="82"/>
      <c r="K5" s="82"/>
      <c r="L5" s="83"/>
    </row>
    <row r="6" spans="1:12" ht="15.05" customHeight="1" x14ac:dyDescent="0.25">
      <c r="A6" s="69" t="s">
        <v>7</v>
      </c>
      <c r="B6" s="64" t="s">
        <v>9</v>
      </c>
      <c r="C6" s="65"/>
      <c r="D6" s="65"/>
      <c r="E6" s="65"/>
      <c r="F6" s="65"/>
      <c r="G6" s="65"/>
      <c r="H6" s="65"/>
      <c r="I6" s="65"/>
      <c r="J6" s="65"/>
      <c r="K6" s="65"/>
      <c r="L6" s="66"/>
    </row>
    <row r="7" spans="1:12" ht="15.05" customHeight="1" x14ac:dyDescent="0.25">
      <c r="A7" s="70"/>
      <c r="B7" s="56" t="s">
        <v>30</v>
      </c>
      <c r="C7" s="57"/>
      <c r="D7" s="57"/>
      <c r="E7" s="57"/>
      <c r="F7" s="57"/>
      <c r="G7" s="57"/>
      <c r="H7" s="57"/>
      <c r="I7" s="57"/>
      <c r="J7" s="57"/>
      <c r="K7" s="57"/>
      <c r="L7" s="58"/>
    </row>
    <row r="8" spans="1:12" ht="15.05" customHeight="1" x14ac:dyDescent="0.25">
      <c r="A8" s="70"/>
      <c r="B8" s="56" t="s">
        <v>31</v>
      </c>
      <c r="C8" s="57"/>
      <c r="D8" s="57"/>
      <c r="E8" s="57"/>
      <c r="F8" s="57"/>
      <c r="G8" s="57"/>
      <c r="H8" s="57"/>
      <c r="I8" s="57"/>
      <c r="J8" s="57"/>
      <c r="K8" s="57"/>
      <c r="L8" s="58"/>
    </row>
    <row r="9" spans="1:12" ht="15.05" customHeight="1" x14ac:dyDescent="0.25">
      <c r="A9" s="70"/>
      <c r="B9" s="56" t="s">
        <v>32</v>
      </c>
      <c r="C9" s="57"/>
      <c r="D9" s="57"/>
      <c r="E9" s="57"/>
      <c r="F9" s="57"/>
      <c r="G9" s="57"/>
      <c r="H9" s="57"/>
      <c r="I9" s="57"/>
      <c r="J9" s="57"/>
      <c r="K9" s="57"/>
      <c r="L9" s="58"/>
    </row>
    <row r="10" spans="1:12" ht="15.05" customHeight="1" x14ac:dyDescent="0.25">
      <c r="A10" s="70"/>
      <c r="B10" s="64" t="s">
        <v>10</v>
      </c>
      <c r="C10" s="65"/>
      <c r="D10" s="65"/>
      <c r="E10" s="65"/>
      <c r="F10" s="65"/>
      <c r="G10" s="65"/>
      <c r="H10" s="65"/>
      <c r="I10" s="65"/>
      <c r="J10" s="65"/>
      <c r="K10" s="65"/>
      <c r="L10" s="66"/>
    </row>
    <row r="11" spans="1:12" ht="15.05" customHeight="1" x14ac:dyDescent="0.25">
      <c r="A11" s="70"/>
      <c r="B11" s="73" t="s">
        <v>1</v>
      </c>
      <c r="C11" s="73" t="s">
        <v>19</v>
      </c>
      <c r="D11" s="73" t="s">
        <v>18</v>
      </c>
      <c r="E11" s="76" t="s">
        <v>16</v>
      </c>
      <c r="F11" s="77"/>
      <c r="G11" s="78"/>
      <c r="H11" s="67" t="s">
        <v>13</v>
      </c>
      <c r="I11" s="73" t="s">
        <v>14</v>
      </c>
      <c r="J11" s="67" t="s">
        <v>5</v>
      </c>
      <c r="K11" s="67" t="s">
        <v>25</v>
      </c>
      <c r="L11" s="67" t="s">
        <v>6</v>
      </c>
    </row>
    <row r="12" spans="1:12" ht="48.8" customHeight="1" x14ac:dyDescent="0.25">
      <c r="A12" s="70"/>
      <c r="B12" s="74"/>
      <c r="C12" s="74"/>
      <c r="D12" s="74"/>
      <c r="E12" s="16" t="s">
        <v>2</v>
      </c>
      <c r="F12" s="17" t="s">
        <v>3</v>
      </c>
      <c r="G12" s="18" t="s">
        <v>4</v>
      </c>
      <c r="H12" s="79"/>
      <c r="I12" s="74"/>
      <c r="J12" s="79"/>
      <c r="K12" s="68"/>
      <c r="L12" s="79"/>
    </row>
    <row r="13" spans="1:12" ht="40.6" customHeight="1" x14ac:dyDescent="0.25">
      <c r="A13" s="70"/>
      <c r="B13" s="54" t="s">
        <v>33</v>
      </c>
      <c r="C13" s="20" t="s">
        <v>20</v>
      </c>
      <c r="D13" s="21">
        <v>2</v>
      </c>
      <c r="E13" s="23">
        <v>13200</v>
      </c>
      <c r="F13" s="22">
        <v>12080</v>
      </c>
      <c r="G13" s="24">
        <v>13840</v>
      </c>
      <c r="H13" s="25">
        <f t="shared" ref="H13:H14" si="0">ROUND(((E13+F13+G13)/3),2)</f>
        <v>13040</v>
      </c>
      <c r="I13" s="26">
        <f t="shared" ref="I13:I14" si="1">STDEVA(E13:G13)</f>
        <v>890.84229805280347</v>
      </c>
      <c r="J13" s="22">
        <f t="shared" ref="J13:J14" si="2">I13/H13*100</f>
        <v>6.8316127151288608</v>
      </c>
      <c r="K13" s="22">
        <f>F13</f>
        <v>12080</v>
      </c>
      <c r="L13" s="27">
        <f>K13*D13</f>
        <v>24160</v>
      </c>
    </row>
    <row r="14" spans="1:12" ht="30.15" customHeight="1" x14ac:dyDescent="0.25">
      <c r="A14" s="71"/>
      <c r="B14" s="54" t="s">
        <v>34</v>
      </c>
      <c r="C14" s="20" t="s">
        <v>20</v>
      </c>
      <c r="D14" s="29">
        <v>1</v>
      </c>
      <c r="E14" s="23">
        <v>56120</v>
      </c>
      <c r="F14" s="22">
        <v>50340</v>
      </c>
      <c r="G14" s="24">
        <v>55690</v>
      </c>
      <c r="H14" s="25">
        <f t="shared" si="0"/>
        <v>54050</v>
      </c>
      <c r="I14" s="26">
        <f t="shared" si="1"/>
        <v>3220.139748520241</v>
      </c>
      <c r="J14" s="22">
        <f t="shared" si="2"/>
        <v>5.9577053626646457</v>
      </c>
      <c r="K14" s="22">
        <f>F14</f>
        <v>50340</v>
      </c>
      <c r="L14" s="27">
        <f t="shared" ref="L14" si="3">K14*D14</f>
        <v>50340</v>
      </c>
    </row>
    <row r="15" spans="1:12" ht="18" customHeight="1" x14ac:dyDescent="0.25">
      <c r="A15" s="72"/>
      <c r="B15" s="50" t="s">
        <v>17</v>
      </c>
      <c r="C15" s="28"/>
      <c r="D15" s="29" t="s">
        <v>15</v>
      </c>
      <c r="E15" s="30"/>
      <c r="F15" s="31"/>
      <c r="G15" s="32" t="s">
        <v>15</v>
      </c>
      <c r="H15" s="30" t="s">
        <v>15</v>
      </c>
      <c r="I15" s="32"/>
      <c r="J15" s="32"/>
      <c r="K15" s="32"/>
      <c r="L15" s="33">
        <f>SUM(L13:L14)</f>
        <v>74500</v>
      </c>
    </row>
    <row r="16" spans="1:12" ht="63.5" customHeight="1" x14ac:dyDescent="0.25">
      <c r="A16" s="19"/>
      <c r="B16" s="59" t="s">
        <v>26</v>
      </c>
      <c r="C16" s="59"/>
      <c r="D16" s="59"/>
      <c r="E16" s="59"/>
      <c r="F16" s="59"/>
      <c r="G16" s="19"/>
      <c r="H16" s="19"/>
      <c r="I16" s="19"/>
      <c r="J16" s="19"/>
      <c r="K16" s="19"/>
      <c r="L16" s="34" t="s">
        <v>15</v>
      </c>
    </row>
    <row r="17" spans="1:12" ht="15.05" x14ac:dyDescent="0.25">
      <c r="A17" s="19"/>
      <c r="B17" s="7" t="s">
        <v>35</v>
      </c>
      <c r="C17" s="8"/>
      <c r="D17" s="35"/>
      <c r="E17" s="36"/>
      <c r="F17" s="36"/>
      <c r="G17" s="19"/>
      <c r="H17" s="19"/>
      <c r="I17" s="19"/>
      <c r="J17" s="19"/>
      <c r="K17" s="19"/>
      <c r="L17" s="9"/>
    </row>
    <row r="18" spans="1:12" ht="37.5" customHeight="1" x14ac:dyDescent="0.25">
      <c r="A18" s="46" t="s">
        <v>21</v>
      </c>
      <c r="B18" s="47">
        <v>46107</v>
      </c>
      <c r="C18" s="37"/>
      <c r="D18" s="35"/>
      <c r="E18" s="36"/>
      <c r="F18" s="36"/>
      <c r="G18" s="38"/>
      <c r="H18" s="51"/>
      <c r="I18" s="52"/>
      <c r="J18" s="39"/>
      <c r="K18" s="39"/>
      <c r="L18" s="9"/>
    </row>
    <row r="19" spans="1:12" ht="15.05" x14ac:dyDescent="0.25">
      <c r="A19" s="19"/>
      <c r="B19" s="40"/>
      <c r="C19" s="41"/>
      <c r="D19" s="35"/>
      <c r="E19" s="36"/>
      <c r="F19" s="36"/>
      <c r="G19" s="19"/>
      <c r="H19" s="53"/>
      <c r="I19" s="53"/>
      <c r="J19" s="19"/>
      <c r="K19" s="19"/>
      <c r="L19" s="9"/>
    </row>
    <row r="20" spans="1:12" ht="15.05" x14ac:dyDescent="0.25">
      <c r="A20" s="55"/>
      <c r="B20" s="55"/>
      <c r="C20" s="11"/>
      <c r="D20" s="12"/>
      <c r="E20" s="13"/>
      <c r="F20" s="13"/>
      <c r="G20" s="9"/>
      <c r="H20" s="53"/>
      <c r="I20" s="53"/>
      <c r="J20" s="9"/>
      <c r="K20" s="9"/>
      <c r="L20" s="9"/>
    </row>
    <row r="21" spans="1:12" ht="15.75" thickBot="1" x14ac:dyDescent="0.3">
      <c r="A21" s="42" t="s">
        <v>28</v>
      </c>
      <c r="B21" s="10"/>
      <c r="C21" s="11"/>
      <c r="D21" s="43" t="s">
        <v>27</v>
      </c>
      <c r="E21" s="48"/>
      <c r="F21" s="13"/>
      <c r="G21" s="9"/>
      <c r="H21" s="53"/>
      <c r="I21" s="53"/>
      <c r="J21" s="9"/>
      <c r="K21" s="9"/>
      <c r="L21" s="9"/>
    </row>
    <row r="22" spans="1:12" ht="15.05" x14ac:dyDescent="0.25">
      <c r="A22" s="44" t="s">
        <v>12</v>
      </c>
      <c r="B22" s="10" t="s">
        <v>22</v>
      </c>
      <c r="C22" s="11"/>
      <c r="D22" s="12"/>
      <c r="E22" s="49"/>
      <c r="F22" s="13"/>
      <c r="G22" s="9"/>
      <c r="H22" s="53"/>
      <c r="I22" s="53"/>
      <c r="J22" s="9"/>
      <c r="K22" s="9"/>
      <c r="L22" s="9"/>
    </row>
    <row r="23" spans="1:12" ht="15.05" x14ac:dyDescent="0.25">
      <c r="A23" s="9"/>
      <c r="B23" s="10"/>
      <c r="C23" s="11"/>
      <c r="D23" s="12"/>
      <c r="E23" s="13"/>
      <c r="F23" s="13"/>
      <c r="G23" s="9"/>
      <c r="H23" s="53"/>
      <c r="I23" s="53"/>
      <c r="J23" s="9"/>
      <c r="K23" s="9"/>
      <c r="L23" s="9"/>
    </row>
    <row r="24" spans="1:12" ht="15.05" x14ac:dyDescent="0.25">
      <c r="A24" s="45"/>
      <c r="B24" s="10"/>
      <c r="C24" s="11"/>
      <c r="D24" s="12"/>
      <c r="E24" s="13"/>
      <c r="F24" s="13"/>
      <c r="G24" s="9"/>
      <c r="H24" s="53"/>
      <c r="I24" s="53"/>
      <c r="J24" s="9"/>
      <c r="K24" s="9"/>
      <c r="L24" s="9"/>
    </row>
    <row r="25" spans="1:12" ht="15.05" x14ac:dyDescent="0.25">
      <c r="A25" s="2"/>
      <c r="H25" s="53"/>
      <c r="I25" s="53"/>
    </row>
    <row r="26" spans="1:12" ht="15.05" x14ac:dyDescent="0.25">
      <c r="A26" s="2"/>
      <c r="H26" s="53"/>
      <c r="I26" s="53"/>
    </row>
    <row r="27" spans="1:12" ht="15.05" x14ac:dyDescent="0.25">
      <c r="H27" s="53"/>
      <c r="I27" s="53"/>
    </row>
    <row r="28" spans="1:12" ht="15.05" x14ac:dyDescent="0.25">
      <c r="H28" s="53"/>
      <c r="I28" s="53"/>
    </row>
    <row r="29" spans="1:12" ht="15.05" x14ac:dyDescent="0.25">
      <c r="H29" s="53"/>
      <c r="I29" s="53"/>
    </row>
  </sheetData>
  <mergeCells count="22">
    <mergeCell ref="H1:L1"/>
    <mergeCell ref="E11:G11"/>
    <mergeCell ref="H11:H12"/>
    <mergeCell ref="I11:I12"/>
    <mergeCell ref="J11:J12"/>
    <mergeCell ref="L11:L12"/>
    <mergeCell ref="B9:L9"/>
    <mergeCell ref="B11:B12"/>
    <mergeCell ref="C11:C12"/>
    <mergeCell ref="B5:L5"/>
    <mergeCell ref="B6:L6"/>
    <mergeCell ref="A2:L2"/>
    <mergeCell ref="A20:B20"/>
    <mergeCell ref="B8:L8"/>
    <mergeCell ref="B16:F16"/>
    <mergeCell ref="A3:L3"/>
    <mergeCell ref="B4:L4"/>
    <mergeCell ref="B10:L10"/>
    <mergeCell ref="B7:L7"/>
    <mergeCell ref="K11:K12"/>
    <mergeCell ref="A6:A15"/>
    <mergeCell ref="D11:D12"/>
  </mergeCells>
  <pageMargins left="0.70866141732283472" right="0.19685039370078741" top="0.74803149606299213" bottom="0.74803149606299213" header="0.31496062992125984" footer="0.31496062992125984"/>
  <pageSetup paperSize="9" scale="60" fitToHeight="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2026-03-26T14:26:18Z</dcterms:modified>
</cp:coreProperties>
</file>