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12" i="9" l="1"/>
  <c r="U12" i="9"/>
  <c r="V12" i="9"/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V17" i="9" s="1"/>
  <c r="U11" i="9"/>
  <c r="U17" i="9" s="1"/>
  <c r="T11" i="9"/>
  <c r="T17" i="9" s="1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<sst xmlns="http://schemas.openxmlformats.org/spreadsheetml/2006/main" count="53" uniqueCount="51">
  <si>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</si>
  <si>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</si>
  <si>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</si>
  <si>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</si>
  <si>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</si>
  <si>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</si>
  <si>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</si>
  <si>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</si>
  <si>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</si>
  <si>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</si>
  <si>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</si>
  <si>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</si>
  <si>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</si>
  <si>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</si>
  <si>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</si>
  <si>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</si>
  <si>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</si>
  <si>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</si>
  <si>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</si>
  <si>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</si>
  <si>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</si>
  <si>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</si>
  <si>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</si>
  <si>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</si>
  <si>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</si>
  <si>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</si>
  <si>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</si>
  <si>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</si>
  <si>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</si>
  <si>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</si>
  <si>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</si>
  <si>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</si>
  <si>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</si>
  <si>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</si>
  <si>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</si>
  <si>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</si>
  <si>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</si>
  <si>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</si>
  <si>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</si>
  <si>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</si>
  <si>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</si>
  <si>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</si>
  <si>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</si>
  <si>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</si>
  <si>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</si>
  <si>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</si>
  <si>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</si>
  <si>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шт</t>
  </si>
  <si>
    <t>Информационная напольная стойка BRAUBERG extra А3 с алюминиевым клик-профилем или эквивалент</t>
  </si>
  <si>
    <t xml:space="preserve">Поставка информационной напольной стойки
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</si>
  <si>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Начальная (максимальная) цена контракта составляет </t>
    </r>
    <r>
      <rPr>
        <b/>
        <sz val="13"/>
        <rFont val="Times New Roman"/>
        <family val="1"/>
        <charset val="204"/>
      </rPr>
      <t>56 436 (пятьдесят шесть тысяч четыреста тридцать шесть) рублей 00 копеек</t>
    </r>
    <r>
      <rPr>
        <sz val="13"/>
        <rFont val="Times New Roman"/>
        <family val="1"/>
        <charset val="204"/>
      </rPr>
      <t xml:space="preserve">  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</si>
</sst>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0" fillId="0" borderId="5" xfId="0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5" workbookViewId="0">
      <selection activeCell="T5" sqref="T1:V1048576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31" t="s">
        <v>22</v>
      </c>
      <c r="P1" s="31"/>
      <c r="Q1" s="31"/>
      <c r="R1" s="31"/>
      <c r="S1" s="31"/>
    </row>
    <row r="2" spans="1:22" s="2" customFormat="1" ht="3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2" s="3" customFormat="1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2" s="3" customFormat="1" ht="14.25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2" s="3" customFormat="1" ht="30.6" customHeight="1" x14ac:dyDescent="0.25">
      <c r="A5" s="35" t="s">
        <v>0</v>
      </c>
      <c r="B5" s="35"/>
      <c r="C5" s="35"/>
      <c r="D5" s="35"/>
      <c r="E5" s="36" t="s">
        <v>49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22" s="3" customFormat="1" ht="29.25" customHeight="1" x14ac:dyDescent="0.25">
      <c r="A6" s="35" t="s">
        <v>1</v>
      </c>
      <c r="B6" s="35"/>
      <c r="C6" s="35"/>
      <c r="D6" s="35"/>
      <c r="E6" s="35" t="s">
        <v>16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22" s="3" customFormat="1" ht="18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22" ht="18" customHeight="1" x14ac:dyDescent="0.25">
      <c r="A8" s="39" t="s">
        <v>17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</row>
    <row r="9" spans="1:22" ht="45.75" customHeight="1" x14ac:dyDescent="0.25">
      <c r="A9" s="40" t="s">
        <v>2</v>
      </c>
      <c r="B9" s="40" t="s">
        <v>46</v>
      </c>
      <c r="C9" s="41" t="s">
        <v>23</v>
      </c>
      <c r="D9" s="43" t="s">
        <v>13</v>
      </c>
      <c r="E9" s="40" t="s">
        <v>12</v>
      </c>
      <c r="F9" s="40"/>
      <c r="G9" s="40"/>
      <c r="H9" s="40"/>
      <c r="I9" s="40"/>
      <c r="J9" s="21"/>
      <c r="K9" s="40" t="s">
        <v>3</v>
      </c>
      <c r="L9" s="40"/>
      <c r="M9" s="43" t="s">
        <v>4</v>
      </c>
      <c r="N9" s="43"/>
      <c r="O9" s="43"/>
      <c r="P9" s="40" t="s">
        <v>5</v>
      </c>
      <c r="Q9" s="40"/>
      <c r="R9" s="40"/>
      <c r="S9" s="40"/>
    </row>
    <row r="10" spans="1:22" ht="77.25" customHeight="1" x14ac:dyDescent="0.25">
      <c r="A10" s="40"/>
      <c r="B10" s="41"/>
      <c r="C10" s="42"/>
      <c r="D10" s="43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43.5" customHeight="1" x14ac:dyDescent="0.25">
      <c r="A11" s="26">
        <v>1</v>
      </c>
      <c r="B11" s="30" t="s">
        <v>48</v>
      </c>
      <c r="C11" s="27" t="s">
        <v>47</v>
      </c>
      <c r="D11" s="4">
        <v>12</v>
      </c>
      <c r="E11" s="6">
        <v>4368.99</v>
      </c>
      <c r="F11" s="19"/>
      <c r="G11" s="6">
        <v>4630</v>
      </c>
      <c r="H11" s="6"/>
      <c r="I11" s="6">
        <v>5110</v>
      </c>
      <c r="J11" s="6"/>
      <c r="K11" s="6"/>
      <c r="L11" s="6"/>
      <c r="M11" s="6">
        <f>ROUND((E11+G11+I11)/3,2)</f>
        <v>4703</v>
      </c>
      <c r="N11" s="20">
        <f>STDEVA(E11,G11,I11)</f>
        <v>375.85946846305922</v>
      </c>
      <c r="O11" s="20">
        <f>N11/M11*100</f>
        <v>7.9919087489487399</v>
      </c>
      <c r="P11" s="6"/>
      <c r="Q11" s="6"/>
      <c r="R11" s="6">
        <f>M11</f>
        <v>4703</v>
      </c>
      <c r="S11" s="6">
        <f>D11*R11</f>
        <v>56436</v>
      </c>
      <c r="T11" s="22">
        <f>D11*E11</f>
        <v>52427.88</v>
      </c>
      <c r="U11" s="22">
        <f>D11*G11</f>
        <v>55560</v>
      </c>
      <c r="V11" s="22">
        <f>D11*I11</f>
        <v>61320</v>
      </c>
    </row>
    <row r="12" spans="1:22" ht="30" hidden="1" customHeight="1" x14ac:dyDescent="0.25">
      <c r="A12" s="26">
        <v>2</v>
      </c>
      <c r="B12" s="29"/>
      <c r="C12" s="27"/>
      <c r="D12" s="4"/>
      <c r="E12" s="6"/>
      <c r="F12" s="19"/>
      <c r="G12" s="6"/>
      <c r="H12" s="6"/>
      <c r="I12" s="6"/>
      <c r="J12" s="6"/>
      <c r="K12" s="6"/>
      <c r="L12" s="6"/>
      <c r="M12" s="6">
        <f>ROUND((E12+G12+I12)/3,2)</f>
        <v>0</v>
      </c>
      <c r="N12" s="20" t="e">
        <f>STDEVA(E12,G12,I12)</f>
        <v>#DIV/0!</v>
      </c>
      <c r="O12" s="20" t="e">
        <f>N12/M12*100</f>
        <v>#DIV/0!</v>
      </c>
      <c r="P12" s="6"/>
      <c r="Q12" s="6"/>
      <c r="R12" s="6">
        <f>M12</f>
        <v>0</v>
      </c>
      <c r="S12" s="6">
        <f>D12*R12</f>
        <v>0</v>
      </c>
      <c r="T12" s="22">
        <f>D12*E12</f>
        <v>0</v>
      </c>
      <c r="U12" s="22">
        <f>D12*G12</f>
        <v>0</v>
      </c>
      <c r="V12" s="22">
        <f>D12*I12</f>
        <v>0</v>
      </c>
    </row>
    <row r="13" spans="1:22" ht="30" hidden="1" customHeight="1" x14ac:dyDescent="0.25">
      <c r="A13" s="4"/>
      <c r="B13" s="28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56436</v>
      </c>
      <c r="T15" s="23">
        <f>SUM(T11:T11)</f>
        <v>52427.88</v>
      </c>
      <c r="U15" s="23">
        <f>SUM(U11:U11)</f>
        <v>55560</v>
      </c>
      <c r="V15" s="23">
        <f>SUM(V11:V11)</f>
        <v>61320</v>
      </c>
    </row>
    <row r="16" spans="1:22" s="5" customFormat="1" ht="2.25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</row>
    <row r="17" spans="1:22" x14ac:dyDescent="0.25">
      <c r="T17" s="22">
        <f>SUM(T11:T12)</f>
        <v>52427.88</v>
      </c>
      <c r="U17" s="22">
        <f t="shared" ref="U17:V17" si="0">SUM(U11:U12)</f>
        <v>55560</v>
      </c>
      <c r="V17" s="22">
        <f t="shared" si="0"/>
        <v>61320</v>
      </c>
    </row>
    <row r="18" spans="1:22" customFormat="1" ht="43.5" customHeight="1" x14ac:dyDescent="0.25">
      <c r="A18" s="44" t="s">
        <v>27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1:22" customFormat="1" ht="15.75" x14ac:dyDescent="0.25">
      <c r="A19" s="45" t="s">
        <v>28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9"/>
      <c r="O19" s="9"/>
    </row>
    <row r="20" spans="1:22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2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2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2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22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2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22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22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2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22" customFormat="1" ht="16.899999999999999" customHeight="1" x14ac:dyDescent="0.3">
      <c r="A29" s="37" t="s">
        <v>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9"/>
    </row>
    <row r="30" spans="1:22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2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2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46" t="s">
        <v>39</v>
      </c>
      <c r="D33" s="46"/>
      <c r="E33" s="46"/>
      <c r="F33" s="46"/>
      <c r="G33" s="46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47" t="s">
        <v>45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19" customFormat="1" ht="36.75" customHeight="1" x14ac:dyDescent="0.25">
      <c r="A38" s="47" t="s">
        <v>50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  <row r="39" spans="1:19" s="16" customFormat="1" ht="32.25" customHeight="1" x14ac:dyDescent="0.25">
      <c r="A39" s="48" t="s">
        <v>43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s="16" customFormat="1" ht="16.899999999999999" customHeight="1" x14ac:dyDescent="0.25">
      <c r="A40" s="49" t="s">
        <v>44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</row>
  </sheetData>
  <mergeCells count="27">
    <mergeCell ref="C33:G33"/>
    <mergeCell ref="A37:S37"/>
    <mergeCell ref="A38:S38"/>
    <mergeCell ref="A39:S39"/>
    <mergeCell ref="A40:S40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O1:S1"/>
    <mergeCell ref="A2:S2"/>
    <mergeCell ref="A3:S3"/>
    <mergeCell ref="A4:S4"/>
    <mergeCell ref="A5:D5"/>
    <mergeCell ref="E5:S5"/>
  </mergeCells>
  <pageMargins left="0.7" right="0.7" top="0.75" bottom="0.75" header="0.3" footer="0.3"/>
  <pageSetup paperSize="9" scale="5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2026-08-21T10:20:59Z</cp:lastPrinted>
  <dcterms:created xsi:type="dcterms:W3CDTF">2015-03-23T12:24:37Z</dcterms:created>
  <dcterms:modified xsi:type="dcterms:W3CDTF">2026-08-21T10:22:24Z</dcterms:modified>
</cp:coreProperties>
</file>