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ДОГОВОРА\ДОГОВОРА 2026 г\В РАБОТЕ\мфу\2 раз на Березку\"/>
    </mc:Choice>
  </mc:AlternateContent>
  <bookViews>
    <workbookView xWindow="0" yWindow="0" windowWidth="28800" windowHeight="11415"/>
  </bookViews>
  <sheets>
    <sheet name="Лист2" sheetId="2" r:id="rId1"/>
    <sheet name="Лист1" sheetId="3" r:id="rId2"/>
  </sheets>
  <definedNames>
    <definedName name="_xlnm.Print_Area" localSheetId="0">Лист2!$A$1:$J$34</definedName>
  </definedNames>
  <calcPr calcId="162913" refMode="R1C1" fullPrecision="0"/>
</workbook>
</file>

<file path=xl/calcChain.xml><?xml version="1.0" encoding="utf-8"?>
<calcChain xmlns="http://schemas.openxmlformats.org/spreadsheetml/2006/main">
  <c r="J13" i="2" l="1"/>
  <c r="J14" i="2"/>
  <c r="J15" i="2"/>
  <c r="J16" i="2"/>
  <c r="J17" i="2"/>
  <c r="J18" i="2"/>
  <c r="J19" i="2"/>
  <c r="J20" i="2"/>
  <c r="J21" i="2"/>
  <c r="J22" i="2"/>
  <c r="J23" i="2"/>
  <c r="J24" i="2"/>
  <c r="J27" i="2"/>
  <c r="J28" i="2"/>
  <c r="J29" i="2"/>
  <c r="J12" i="2"/>
  <c r="J11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12" i="2"/>
  <c r="I11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J25" i="2" s="1"/>
  <c r="J30" i="2" s="1"/>
  <c r="H26" i="2"/>
  <c r="J26" i="2" s="1"/>
  <c r="H27" i="2"/>
  <c r="I27" i="2" s="1"/>
  <c r="H28" i="2"/>
  <c r="I28" i="2" s="1"/>
  <c r="H29" i="2"/>
  <c r="I29" i="2" s="1"/>
  <c r="H11" i="2"/>
  <c r="M7" i="3" l="1"/>
  <c r="K7" i="3"/>
  <c r="I7" i="3"/>
  <c r="F7" i="3"/>
  <c r="C7" i="3"/>
  <c r="M6" i="3"/>
  <c r="K6" i="3"/>
  <c r="J6" i="3"/>
  <c r="I6" i="3"/>
  <c r="F6" i="3"/>
  <c r="C6" i="3"/>
  <c r="M5" i="3"/>
  <c r="K5" i="3"/>
  <c r="J5" i="3"/>
  <c r="I5" i="3"/>
  <c r="F5" i="3"/>
  <c r="C5" i="3"/>
  <c r="M4" i="3"/>
  <c r="K4" i="3"/>
  <c r="J4" i="3"/>
  <c r="I4" i="3"/>
  <c r="F4" i="3"/>
  <c r="C4" i="3"/>
  <c r="M3" i="3"/>
  <c r="K3" i="3"/>
  <c r="J3" i="3"/>
  <c r="I3" i="3"/>
  <c r="F3" i="3"/>
  <c r="C3" i="3"/>
  <c r="M2" i="3"/>
  <c r="K2" i="3"/>
  <c r="J2" i="3"/>
  <c r="I2" i="3"/>
  <c r="F2" i="3"/>
  <c r="C2" i="3"/>
  <c r="M1" i="3"/>
  <c r="K1" i="3"/>
  <c r="J1" i="3"/>
  <c r="I1" i="3"/>
  <c r="F1" i="3"/>
  <c r="C1" i="3"/>
  <c r="H12" i="2"/>
</calcChain>
</file>

<file path=xl/sharedStrings.xml><?xml version="1.0" encoding="utf-8"?>
<sst xmlns="http://schemas.openxmlformats.org/spreadsheetml/2006/main" count="60" uniqueCount="42">
  <si>
    <t>№ п/п</t>
  </si>
  <si>
    <t>Ср. цена за единицу, руб.</t>
  </si>
  <si>
    <t>Ед. изм.</t>
  </si>
  <si>
    <t>Коэф. вариации, руб.</t>
  </si>
  <si>
    <t>Основные характеристики объекта закупки</t>
  </si>
  <si>
    <t>Источники информации о ценах товаров, работ, услуг</t>
  </si>
  <si>
    <t>Кол-во</t>
  </si>
  <si>
    <t>Наименование поставляемых товаров (выполняемых работ, оказываемых услуг)</t>
  </si>
  <si>
    <t>Сумма руб. за позицию</t>
  </si>
  <si>
    <t>В соответствии с Техническим заданием</t>
  </si>
  <si>
    <t>Обоснование начальной (максимальной) цены договора</t>
  </si>
  <si>
    <t>Используемый метод определения НМЦД с обоснованием</t>
  </si>
  <si>
    <t>Расчет начальной (максимальной) цены договора</t>
  </si>
  <si>
    <t>Начальная (максимальная) цена договора, в т.ч. НДС:</t>
  </si>
  <si>
    <t>Предмет договора</t>
  </si>
  <si>
    <t>штука</t>
  </si>
  <si>
    <t>Многофункциональное устройство (МФУ)</t>
  </si>
  <si>
    <t>3D–принтер</t>
  </si>
  <si>
    <t xml:space="preserve">В соответствии с п. 2 ст. 22 Федерального закона от 05.04.2013 № 44-ФЗ "О контрактной системе в сфере закупок товаров, работ и услуг для обеспечения государственных и муниципальных нужд", метод сопоставимых рыночных цен (анализ рынка)
</t>
  </si>
  <si>
    <t>КП исх. № 3859/К от 07.07.2026 г..</t>
  </si>
  <si>
    <t>КП исх. № 379/0710265 от 10.07.2026 г.</t>
  </si>
  <si>
    <t>КП исх.б/н от 10.07.2026 г.</t>
  </si>
  <si>
    <t>Пластик для принтера 3D Cactus CS-3D-TPU-0.8KG-BLUE TPU d 1. 77мм О.8кг 1 цв.</t>
  </si>
  <si>
    <t>Поставка МФУ, 3D–принтера и пластика для 3D–принтера для нужд ПКИУПТ (филиал) ФГБОУ ВО «МГУТУ им. К.Г. Разумовского (ПКУ)»</t>
  </si>
  <si>
    <t xml:space="preserve">Поставка МФУ, 3D–принтера и пластика для 3D–принтера для нужд ПКИУПТ (филиал) ФГБОУ ВО «МГУТУ им. К.Г. Разумовского (ПКУ)»
</t>
  </si>
  <si>
    <t>Пластик для. принтера 3D Cactus CS-3D-PETG-IKG-T-YELLOW PETG d1.75мм 1кг 1 цв.</t>
  </si>
  <si>
    <t>Пластик для принтера 3D Cactus CS-3D-PETG-JKG-T-PURPLE PETG d1.75мм 1кг 1 цв.</t>
  </si>
  <si>
    <t xml:space="preserve">Пластик для принтера 3D Cactus CS-3D-PLA-IKG-S-YELL PLA SILK d1.75мм 1кг L326м 1кг 1 цв. </t>
  </si>
  <si>
    <t>Пластик для принтера 3D Cactus CS-3D-TPU-0.8KG-GREEN TPU dl.75мм О.8кг 1цв.</t>
  </si>
  <si>
    <t xml:space="preserve">Пластик для принтера 3D Cactus CS-3D-PLA-IKG-S-GOLD PLA SILK dl.75мм lкr L326м 1цв. </t>
  </si>
  <si>
    <t>Пластик для принтера 3D Cactus CS-3D-TPU-0.8KG-WНIТE TPU d1.75мм О.8кг 1цв.</t>
  </si>
  <si>
    <t>Пластик для принтера 3D Cactus CS-3D-TPU-0.8KG-RED TPU d1.75мм О.8кг 1цв.</t>
  </si>
  <si>
    <t>Дата подготовки обоснования НМЦД: 17.07.2026 г.</t>
  </si>
  <si>
    <t>Пластик для принтеоа 3D Cactus CS-3D-PETG-1KG-T-RED PETG d1.75мм 1кг 1цв.</t>
  </si>
  <si>
    <t>Пластик для принтера 3D Cactus CS-3D-PETG-1KG-T-WНIТE PETG d1.75мм 1кг 1 цв.</t>
  </si>
  <si>
    <t xml:space="preserve">Пластик для принтера 3D Cactus CS-3D-PETG-IKG-T-ORANGE PETG d1.75мм1кг 1 цв. </t>
  </si>
  <si>
    <t>Пластик для принтера 3D Cactus CS-3D-PETG-IKG-T-GREEN PETG d1.75мм 1 цв.</t>
  </si>
  <si>
    <t>Пластик для принтера 3D Cactus CS-3D-AВS-IKG-SILVER АВS dl.75мм l кr L386м 1кг 1 цв.</t>
  </si>
  <si>
    <t>Пластик для принтера 3D Cactus CS-3D-AВS-lKG-COFFEE АВS dl.75мм l кr L386м 1кг 1 цв.</t>
  </si>
  <si>
    <t>Пластик для принтера 3D Cactus CS-3 D-PETG-1 KG-T-BLUE PETG d 1.75мм 1 кг 1 цв.</t>
  </si>
  <si>
    <t>Пластик для принтера 3D Cactus CS-3D-AВS-IKG-RED АВS dl.75мм 1кг 1 цв.</t>
  </si>
  <si>
    <t>Пластик для принтера 3D Cactus CS-3D-AВS-lKG-PURPLE АВS dl.75мм 1кг 1 цв.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</si>
</sst>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0.0000000000000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1" fillId="0" borderId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/>
    <xf numFmtId="0" fontId="3" fillId="2" borderId="1" xfId="6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2" fontId="0" fillId="0" borderId="0" xfId="0" applyNumberFormat="1"/>
    <xf numFmtId="0" fontId="5" fillId="0" borderId="0" xfId="0" applyFont="1"/>
    <xf numFmtId="0" fontId="0" fillId="0" borderId="0" xfId="0" applyFont="1"/>
    <xf numFmtId="0" fontId="5" fillId="0" borderId="0" xfId="0" applyFont="1" applyAlignment="1">
      <alignment horizontal="center"/>
    </xf>
    <xf numFmtId="0" fontId="6" fillId="2" borderId="1" xfId="6" applyFont="1" applyFill="1" applyBorder="1" applyAlignment="1">
      <alignment horizontal="center" vertical="center" wrapText="1"/>
    </xf>
    <xf numFmtId="165" fontId="0" fillId="0" borderId="0" xfId="0" applyNumberFormat="1" applyFont="1"/>
    <xf numFmtId="0" fontId="6" fillId="0" borderId="0" xfId="2" applyFont="1" applyBorder="1" applyAlignment="1">
      <alignment wrapText="1"/>
    </xf>
    <xf numFmtId="0" fontId="6" fillId="0" borderId="0" xfId="2" applyFont="1" applyBorder="1" applyAlignment="1">
      <alignment vertical="center" wrapText="1"/>
    </xf>
    <xf numFmtId="4" fontId="7" fillId="0" borderId="0" xfId="2" applyNumberFormat="1" applyFont="1" applyBorder="1" applyAlignment="1">
      <alignment horizontal="right" vertical="top" wrapText="1"/>
    </xf>
    <xf numFmtId="2" fontId="6" fillId="0" borderId="1" xfId="3" quotePrefix="1" applyNumberFormat="1" applyFont="1" applyBorder="1" applyAlignment="1">
      <alignment horizontal="center" vertical="center"/>
    </xf>
    <xf numFmtId="0" fontId="8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0" fontId="8" fillId="2" borderId="5" xfId="6" applyNumberFormat="1" applyFont="1" applyFill="1" applyBorder="1" applyAlignment="1">
      <alignment horizontal="center" vertical="center" wrapText="1"/>
    </xf>
    <xf numFmtId="40" fontId="8" fillId="0" borderId="5" xfId="3" quotePrefix="1" applyNumberFormat="1" applyFont="1" applyBorder="1" applyAlignment="1">
      <alignment horizontal="center" vertical="center"/>
    </xf>
    <xf numFmtId="2" fontId="8" fillId="0" borderId="5" xfId="1" quotePrefix="1" applyNumberFormat="1" applyFont="1" applyBorder="1" applyAlignment="1">
      <alignment horizontal="center" vertical="center"/>
    </xf>
    <xf numFmtId="2" fontId="8" fillId="0" borderId="5" xfId="3" quotePrefix="1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40" fontId="9" fillId="2" borderId="1" xfId="6" applyNumberFormat="1" applyFont="1" applyFill="1" applyBorder="1" applyAlignment="1">
      <alignment horizontal="center" vertical="center" wrapText="1"/>
    </xf>
    <xf numFmtId="40" fontId="8" fillId="0" borderId="1" xfId="3" quotePrefix="1" applyNumberFormat="1" applyFont="1" applyBorder="1" applyAlignment="1">
      <alignment horizontal="center" vertical="center"/>
    </xf>
    <xf numFmtId="2" fontId="8" fillId="0" borderId="1" xfId="3" quotePrefix="1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top"/>
    </xf>
    <xf numFmtId="0" fontId="5" fillId="0" borderId="0" xfId="0" applyNumberFormat="1" applyFont="1" applyAlignment="1">
      <alignment horizontal="center"/>
    </xf>
    <xf numFmtId="0" fontId="10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</cellXfs>
  <cellStyles count="8">
    <cellStyle name="Обычный" xfId="0" builtinId="0"/>
    <cellStyle name="Обычный 2" xfId="2"/>
    <cellStyle name="Обычный 2 2" xfId="5"/>
    <cellStyle name="Обычный 2 3" xfId="6"/>
    <cellStyle name="Процентный 2" xfId="7"/>
    <cellStyle name="Финансовый" xfId="1" builtinId="3"/>
    <cellStyle name="Финансовый 2" xfId="3"/>
    <cellStyle name="Финансов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3"/>
  <sheetViews>
    <sheetView tabSelected="1" view="pageBreakPreview" topLeftCell="A7" zoomScaleSheetLayoutView="100" workbookViewId="0">
      <selection activeCell="B26" sqref="B26"/>
    </sheetView>
  </sheetViews>
  <sheetFormatPr defaultRowHeight="15" x14ac:dyDescent="0.25"/>
  <cols>
    <col min="1" max="1" width="4.28515625" style="6" bestFit="1" customWidth="1"/>
    <col min="2" max="2" width="64.85546875" style="6" customWidth="1"/>
    <col min="3" max="3" width="7.28515625" style="6" customWidth="1"/>
    <col min="4" max="4" width="12.28515625" style="6" customWidth="1"/>
    <col min="5" max="5" width="13.5703125" style="6" customWidth="1"/>
    <col min="6" max="6" width="18" style="6" customWidth="1"/>
    <col min="7" max="7" width="16.85546875" style="6" customWidth="1"/>
    <col min="8" max="8" width="16.28515625" style="6" customWidth="1"/>
    <col min="9" max="9" width="11.140625" style="6" bestFit="1" customWidth="1"/>
    <col min="10" max="10" width="17.140625" style="6" customWidth="1"/>
    <col min="11" max="12" width="9" style="6" customWidth="1"/>
    <col min="13" max="16384" width="9.140625" style="6"/>
  </cols>
  <sheetData>
    <row r="1" spans="1:10" ht="30" customHeight="1" x14ac:dyDescent="0.25">
      <c r="A1" s="5"/>
      <c r="B1" s="5"/>
      <c r="C1" s="5"/>
      <c r="D1" s="5"/>
      <c r="E1" s="29"/>
      <c r="F1" s="29"/>
      <c r="G1" s="5"/>
      <c r="H1" s="5"/>
      <c r="I1" s="38"/>
      <c r="J1" s="38"/>
    </row>
    <row r="2" spans="1:10" ht="22.5" customHeight="1" x14ac:dyDescent="0.25">
      <c r="A2" s="30" t="s">
        <v>10</v>
      </c>
      <c r="B2" s="30"/>
      <c r="C2" s="30"/>
      <c r="D2" s="30"/>
      <c r="E2" s="30"/>
      <c r="F2" s="30"/>
      <c r="G2" s="30"/>
      <c r="H2" s="30"/>
      <c r="I2" s="30"/>
      <c r="J2" s="30"/>
    </row>
    <row r="3" spans="1:10" ht="33" customHeight="1" x14ac:dyDescent="0.25">
      <c r="A3" s="31" t="s">
        <v>23</v>
      </c>
      <c r="B3" s="31"/>
      <c r="C3" s="31"/>
      <c r="D3" s="31"/>
      <c r="E3" s="31"/>
      <c r="F3" s="31"/>
      <c r="G3" s="31"/>
      <c r="H3" s="31"/>
      <c r="I3" s="31"/>
      <c r="J3" s="31"/>
    </row>
    <row r="4" spans="1:10" ht="19.5" customHeight="1" x14ac:dyDescent="0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ht="33" customHeight="1" x14ac:dyDescent="0.25">
      <c r="A5" s="32" t="s">
        <v>14</v>
      </c>
      <c r="B5" s="32"/>
      <c r="C5" s="32"/>
      <c r="D5" s="32"/>
      <c r="E5" s="32"/>
      <c r="F5" s="33" t="s">
        <v>24</v>
      </c>
      <c r="G5" s="34"/>
      <c r="H5" s="34"/>
      <c r="I5" s="34"/>
      <c r="J5" s="35"/>
    </row>
    <row r="6" spans="1:10" ht="24" customHeight="1" x14ac:dyDescent="0.25">
      <c r="A6" s="36" t="s">
        <v>4</v>
      </c>
      <c r="B6" s="36"/>
      <c r="C6" s="36"/>
      <c r="D6" s="36"/>
      <c r="E6" s="36"/>
      <c r="F6" s="36" t="s">
        <v>9</v>
      </c>
      <c r="G6" s="36"/>
      <c r="H6" s="36"/>
      <c r="I6" s="36"/>
      <c r="J6" s="36"/>
    </row>
    <row r="7" spans="1:10" ht="60" customHeight="1" x14ac:dyDescent="0.25">
      <c r="A7" s="36" t="s">
        <v>11</v>
      </c>
      <c r="B7" s="36"/>
      <c r="C7" s="36"/>
      <c r="D7" s="36"/>
      <c r="E7" s="36"/>
      <c r="F7" s="36" t="s">
        <v>18</v>
      </c>
      <c r="G7" s="36"/>
      <c r="H7" s="36"/>
      <c r="I7" s="36"/>
      <c r="J7" s="36"/>
    </row>
    <row r="8" spans="1:10" x14ac:dyDescent="0.25">
      <c r="A8" s="37" t="s">
        <v>12</v>
      </c>
      <c r="B8" s="37"/>
      <c r="C8" s="37"/>
      <c r="D8" s="37"/>
      <c r="E8" s="37"/>
      <c r="F8" s="37"/>
      <c r="G8" s="37"/>
      <c r="H8" s="37"/>
      <c r="I8" s="37"/>
      <c r="J8" s="37"/>
    </row>
    <row r="9" spans="1:10" ht="31.5" customHeight="1" x14ac:dyDescent="0.25">
      <c r="A9" s="26" t="s">
        <v>0</v>
      </c>
      <c r="B9" s="26" t="s">
        <v>7</v>
      </c>
      <c r="C9" s="26" t="s">
        <v>2</v>
      </c>
      <c r="D9" s="26" t="s">
        <v>6</v>
      </c>
      <c r="E9" s="39" t="s">
        <v>5</v>
      </c>
      <c r="F9" s="39"/>
      <c r="G9" s="39"/>
      <c r="H9" s="26" t="s">
        <v>1</v>
      </c>
      <c r="I9" s="26" t="s">
        <v>3</v>
      </c>
      <c r="J9" s="26" t="s">
        <v>8</v>
      </c>
    </row>
    <row r="10" spans="1:10" ht="45" x14ac:dyDescent="0.25">
      <c r="A10" s="26"/>
      <c r="B10" s="26"/>
      <c r="C10" s="26"/>
      <c r="D10" s="26"/>
      <c r="E10" s="8" t="s">
        <v>19</v>
      </c>
      <c r="F10" s="8" t="s">
        <v>20</v>
      </c>
      <c r="G10" s="8" t="s">
        <v>21</v>
      </c>
      <c r="H10" s="26"/>
      <c r="I10" s="26"/>
      <c r="J10" s="26"/>
    </row>
    <row r="11" spans="1:10" x14ac:dyDescent="0.25">
      <c r="A11" s="14">
        <v>1</v>
      </c>
      <c r="B11" s="15" t="s">
        <v>16</v>
      </c>
      <c r="C11" s="16" t="s">
        <v>15</v>
      </c>
      <c r="D11" s="14">
        <v>5</v>
      </c>
      <c r="E11" s="17">
        <v>49000</v>
      </c>
      <c r="F11" s="17">
        <v>52000</v>
      </c>
      <c r="G11" s="17">
        <v>53000</v>
      </c>
      <c r="H11" s="18">
        <f>(E11+F11+G11)/3</f>
        <v>51333.33</v>
      </c>
      <c r="I11" s="19">
        <f>ROUND(STDEV(E11:G11)/H11*100,2)</f>
        <v>4.0599999999999996</v>
      </c>
      <c r="J11" s="20">
        <f>D11*H11</f>
        <v>256666.65</v>
      </c>
    </row>
    <row r="12" spans="1:10" ht="15.75" customHeight="1" x14ac:dyDescent="0.25">
      <c r="A12" s="21">
        <v>2</v>
      </c>
      <c r="B12" s="22" t="s">
        <v>17</v>
      </c>
      <c r="C12" s="16" t="s">
        <v>15</v>
      </c>
      <c r="D12" s="21">
        <v>1</v>
      </c>
      <c r="E12" s="23">
        <v>118000</v>
      </c>
      <c r="F12" s="23">
        <v>122000</v>
      </c>
      <c r="G12" s="23">
        <v>125000</v>
      </c>
      <c r="H12" s="24">
        <f t="shared" ref="H12:H29" si="0">(E12+F12+G12)/3</f>
        <v>121666.67</v>
      </c>
      <c r="I12" s="19">
        <f>ROUND(STDEV(E12:G12)/H12*100,2)</f>
        <v>2.89</v>
      </c>
      <c r="J12" s="25">
        <f>D12*H12</f>
        <v>121666.67</v>
      </c>
    </row>
    <row r="13" spans="1:10" ht="27.75" customHeight="1" x14ac:dyDescent="0.25">
      <c r="A13" s="14">
        <v>3</v>
      </c>
      <c r="B13" s="22" t="s">
        <v>39</v>
      </c>
      <c r="C13" s="16" t="s">
        <v>15</v>
      </c>
      <c r="D13" s="21">
        <v>1</v>
      </c>
      <c r="E13" s="23">
        <v>1500</v>
      </c>
      <c r="F13" s="23">
        <v>2000</v>
      </c>
      <c r="G13" s="23">
        <v>2000</v>
      </c>
      <c r="H13" s="18">
        <f t="shared" si="0"/>
        <v>1833.33</v>
      </c>
      <c r="I13" s="19">
        <f t="shared" ref="I13:I29" si="1">ROUND(STDEV(E13:G13)/H13*100,2)</f>
        <v>15.75</v>
      </c>
      <c r="J13" s="20">
        <f t="shared" ref="J13:J29" si="2">D13*H13</f>
        <v>1833.33</v>
      </c>
    </row>
    <row r="14" spans="1:10" ht="30" customHeight="1" x14ac:dyDescent="0.25">
      <c r="A14" s="21">
        <v>4</v>
      </c>
      <c r="B14" s="22" t="s">
        <v>36</v>
      </c>
      <c r="C14" s="16" t="s">
        <v>15</v>
      </c>
      <c r="D14" s="21">
        <v>1</v>
      </c>
      <c r="E14" s="23">
        <v>1500</v>
      </c>
      <c r="F14" s="23">
        <v>2000</v>
      </c>
      <c r="G14" s="23">
        <v>2000</v>
      </c>
      <c r="H14" s="24">
        <f t="shared" si="0"/>
        <v>1833.33</v>
      </c>
      <c r="I14" s="19">
        <f t="shared" si="1"/>
        <v>15.75</v>
      </c>
      <c r="J14" s="25">
        <f t="shared" si="2"/>
        <v>1833.33</v>
      </c>
    </row>
    <row r="15" spans="1:10" ht="37.5" customHeight="1" x14ac:dyDescent="0.25">
      <c r="A15" s="14">
        <v>5</v>
      </c>
      <c r="B15" s="22" t="s">
        <v>25</v>
      </c>
      <c r="C15" s="16" t="s">
        <v>15</v>
      </c>
      <c r="D15" s="21">
        <v>1</v>
      </c>
      <c r="E15" s="23">
        <v>1500</v>
      </c>
      <c r="F15" s="23">
        <v>2000</v>
      </c>
      <c r="G15" s="23">
        <v>2000</v>
      </c>
      <c r="H15" s="18">
        <f t="shared" si="0"/>
        <v>1833.33</v>
      </c>
      <c r="I15" s="19">
        <f t="shared" si="1"/>
        <v>15.75</v>
      </c>
      <c r="J15" s="20">
        <f t="shared" si="2"/>
        <v>1833.33</v>
      </c>
    </row>
    <row r="16" spans="1:10" ht="32.25" customHeight="1" x14ac:dyDescent="0.25">
      <c r="A16" s="21">
        <v>6</v>
      </c>
      <c r="B16" s="22" t="s">
        <v>33</v>
      </c>
      <c r="C16" s="16" t="s">
        <v>15</v>
      </c>
      <c r="D16" s="21">
        <v>1</v>
      </c>
      <c r="E16" s="23">
        <v>1500</v>
      </c>
      <c r="F16" s="23">
        <v>2000</v>
      </c>
      <c r="G16" s="23">
        <v>2000</v>
      </c>
      <c r="H16" s="24">
        <f t="shared" si="0"/>
        <v>1833.33</v>
      </c>
      <c r="I16" s="19">
        <f t="shared" si="1"/>
        <v>15.75</v>
      </c>
      <c r="J16" s="25">
        <f t="shared" si="2"/>
        <v>1833.33</v>
      </c>
    </row>
    <row r="17" spans="1:10" ht="29.25" customHeight="1" x14ac:dyDescent="0.25">
      <c r="A17" s="14">
        <v>7</v>
      </c>
      <c r="B17" s="22" t="s">
        <v>34</v>
      </c>
      <c r="C17" s="16" t="s">
        <v>15</v>
      </c>
      <c r="D17" s="21">
        <v>1</v>
      </c>
      <c r="E17" s="23">
        <v>1500</v>
      </c>
      <c r="F17" s="23">
        <v>2000</v>
      </c>
      <c r="G17" s="23">
        <v>2000</v>
      </c>
      <c r="H17" s="18">
        <f t="shared" si="0"/>
        <v>1833.33</v>
      </c>
      <c r="I17" s="19">
        <f t="shared" si="1"/>
        <v>15.75</v>
      </c>
      <c r="J17" s="20">
        <f t="shared" si="2"/>
        <v>1833.33</v>
      </c>
    </row>
    <row r="18" spans="1:10" ht="24" customHeight="1" x14ac:dyDescent="0.25">
      <c r="A18" s="21">
        <v>8</v>
      </c>
      <c r="B18" s="22" t="s">
        <v>26</v>
      </c>
      <c r="C18" s="16" t="s">
        <v>15</v>
      </c>
      <c r="D18" s="21">
        <v>1</v>
      </c>
      <c r="E18" s="23">
        <v>1500</v>
      </c>
      <c r="F18" s="23">
        <v>2000</v>
      </c>
      <c r="G18" s="23">
        <v>2000</v>
      </c>
      <c r="H18" s="24">
        <f t="shared" si="0"/>
        <v>1833.33</v>
      </c>
      <c r="I18" s="19">
        <f t="shared" si="1"/>
        <v>15.75</v>
      </c>
      <c r="J18" s="25">
        <f t="shared" si="2"/>
        <v>1833.33</v>
      </c>
    </row>
    <row r="19" spans="1:10" ht="22.5" customHeight="1" x14ac:dyDescent="0.25">
      <c r="A19" s="14">
        <v>9</v>
      </c>
      <c r="B19" s="22" t="s">
        <v>35</v>
      </c>
      <c r="C19" s="16" t="s">
        <v>15</v>
      </c>
      <c r="D19" s="21">
        <v>1</v>
      </c>
      <c r="E19" s="23">
        <v>1500</v>
      </c>
      <c r="F19" s="23">
        <v>2000</v>
      </c>
      <c r="G19" s="23">
        <v>2000</v>
      </c>
      <c r="H19" s="18">
        <f t="shared" si="0"/>
        <v>1833.33</v>
      </c>
      <c r="I19" s="19">
        <f t="shared" si="1"/>
        <v>15.75</v>
      </c>
      <c r="J19" s="20">
        <f t="shared" si="2"/>
        <v>1833.33</v>
      </c>
    </row>
    <row r="20" spans="1:10" ht="24.75" customHeight="1" x14ac:dyDescent="0.25">
      <c r="A20" s="21">
        <v>10</v>
      </c>
      <c r="B20" s="22" t="s">
        <v>37</v>
      </c>
      <c r="C20" s="16" t="s">
        <v>15</v>
      </c>
      <c r="D20" s="21">
        <v>1</v>
      </c>
      <c r="E20" s="23">
        <v>1500</v>
      </c>
      <c r="F20" s="23">
        <v>2000</v>
      </c>
      <c r="G20" s="23">
        <v>2000</v>
      </c>
      <c r="H20" s="24">
        <f t="shared" si="0"/>
        <v>1833.33</v>
      </c>
      <c r="I20" s="19">
        <f t="shared" si="1"/>
        <v>15.75</v>
      </c>
      <c r="J20" s="25">
        <f t="shared" si="2"/>
        <v>1833.33</v>
      </c>
    </row>
    <row r="21" spans="1:10" ht="27" customHeight="1" x14ac:dyDescent="0.25">
      <c r="A21" s="14">
        <v>11</v>
      </c>
      <c r="B21" s="22" t="s">
        <v>38</v>
      </c>
      <c r="C21" s="16" t="s">
        <v>15</v>
      </c>
      <c r="D21" s="21">
        <v>1</v>
      </c>
      <c r="E21" s="23">
        <v>1500</v>
      </c>
      <c r="F21" s="23">
        <v>2000</v>
      </c>
      <c r="G21" s="23">
        <v>2000</v>
      </c>
      <c r="H21" s="18">
        <f t="shared" si="0"/>
        <v>1833.33</v>
      </c>
      <c r="I21" s="19">
        <f t="shared" si="1"/>
        <v>15.75</v>
      </c>
      <c r="J21" s="20">
        <f t="shared" si="2"/>
        <v>1833.33</v>
      </c>
    </row>
    <row r="22" spans="1:10" ht="26.25" customHeight="1" x14ac:dyDescent="0.25">
      <c r="A22" s="21">
        <v>12</v>
      </c>
      <c r="B22" s="22" t="s">
        <v>40</v>
      </c>
      <c r="C22" s="16" t="s">
        <v>15</v>
      </c>
      <c r="D22" s="21">
        <v>1</v>
      </c>
      <c r="E22" s="23">
        <v>1500</v>
      </c>
      <c r="F22" s="23">
        <v>2000</v>
      </c>
      <c r="G22" s="23">
        <v>2000</v>
      </c>
      <c r="H22" s="24">
        <f t="shared" si="0"/>
        <v>1833.33</v>
      </c>
      <c r="I22" s="19">
        <f t="shared" si="1"/>
        <v>15.75</v>
      </c>
      <c r="J22" s="25">
        <f t="shared" si="2"/>
        <v>1833.33</v>
      </c>
    </row>
    <row r="23" spans="1:10" ht="23.25" customHeight="1" x14ac:dyDescent="0.25">
      <c r="A23" s="14">
        <v>13</v>
      </c>
      <c r="B23" s="22" t="s">
        <v>41</v>
      </c>
      <c r="C23" s="16" t="s">
        <v>15</v>
      </c>
      <c r="D23" s="21">
        <v>1</v>
      </c>
      <c r="E23" s="23">
        <v>1500</v>
      </c>
      <c r="F23" s="23">
        <v>2000</v>
      </c>
      <c r="G23" s="23">
        <v>2000</v>
      </c>
      <c r="H23" s="18">
        <f t="shared" si="0"/>
        <v>1833.33</v>
      </c>
      <c r="I23" s="19">
        <f t="shared" si="1"/>
        <v>15.75</v>
      </c>
      <c r="J23" s="20">
        <f t="shared" si="2"/>
        <v>1833.33</v>
      </c>
    </row>
    <row r="24" spans="1:10" ht="24" customHeight="1" x14ac:dyDescent="0.25">
      <c r="A24" s="21">
        <v>14</v>
      </c>
      <c r="B24" s="22" t="s">
        <v>27</v>
      </c>
      <c r="C24" s="16" t="s">
        <v>15</v>
      </c>
      <c r="D24" s="21">
        <v>1</v>
      </c>
      <c r="E24" s="23">
        <v>1900</v>
      </c>
      <c r="F24" s="23">
        <v>2400</v>
      </c>
      <c r="G24" s="23">
        <v>2500</v>
      </c>
      <c r="H24" s="24">
        <f t="shared" si="0"/>
        <v>2266.67</v>
      </c>
      <c r="I24" s="19">
        <f t="shared" si="1"/>
        <v>14.18</v>
      </c>
      <c r="J24" s="25">
        <f t="shared" si="2"/>
        <v>2266.67</v>
      </c>
    </row>
    <row r="25" spans="1:10" ht="27" customHeight="1" x14ac:dyDescent="0.25">
      <c r="A25" s="14">
        <v>15</v>
      </c>
      <c r="B25" s="22" t="s">
        <v>22</v>
      </c>
      <c r="C25" s="16" t="s">
        <v>15</v>
      </c>
      <c r="D25" s="21">
        <v>1</v>
      </c>
      <c r="E25" s="23">
        <v>1900</v>
      </c>
      <c r="F25" s="23">
        <v>2400</v>
      </c>
      <c r="G25" s="23">
        <v>2500</v>
      </c>
      <c r="H25" s="18">
        <f t="shared" si="0"/>
        <v>2266.67</v>
      </c>
      <c r="I25" s="19">
        <f t="shared" si="1"/>
        <v>14.18</v>
      </c>
      <c r="J25" s="20">
        <f t="shared" si="2"/>
        <v>2266.67</v>
      </c>
    </row>
    <row r="26" spans="1:10" ht="25.5" customHeight="1" x14ac:dyDescent="0.25">
      <c r="A26" s="21">
        <v>16</v>
      </c>
      <c r="B26" s="22" t="s">
        <v>28</v>
      </c>
      <c r="C26" s="16" t="s">
        <v>15</v>
      </c>
      <c r="D26" s="21">
        <v>1</v>
      </c>
      <c r="E26" s="23">
        <v>1900</v>
      </c>
      <c r="F26" s="23">
        <v>2400</v>
      </c>
      <c r="G26" s="23">
        <v>2500</v>
      </c>
      <c r="H26" s="24">
        <f t="shared" si="0"/>
        <v>2266.67</v>
      </c>
      <c r="I26" s="19">
        <f t="shared" si="1"/>
        <v>14.18</v>
      </c>
      <c r="J26" s="25">
        <f t="shared" si="2"/>
        <v>2266.67</v>
      </c>
    </row>
    <row r="27" spans="1:10" ht="24" customHeight="1" x14ac:dyDescent="0.25">
      <c r="A27" s="14">
        <v>17</v>
      </c>
      <c r="B27" s="22" t="s">
        <v>30</v>
      </c>
      <c r="C27" s="16" t="s">
        <v>15</v>
      </c>
      <c r="D27" s="21">
        <v>1</v>
      </c>
      <c r="E27" s="23">
        <v>1900</v>
      </c>
      <c r="F27" s="23">
        <v>2400</v>
      </c>
      <c r="G27" s="23">
        <v>2500</v>
      </c>
      <c r="H27" s="18">
        <f t="shared" si="0"/>
        <v>2266.67</v>
      </c>
      <c r="I27" s="19">
        <f t="shared" si="1"/>
        <v>14.18</v>
      </c>
      <c r="J27" s="20">
        <f t="shared" si="2"/>
        <v>2266.67</v>
      </c>
    </row>
    <row r="28" spans="1:10" ht="29.25" customHeight="1" x14ac:dyDescent="0.25">
      <c r="A28" s="21">
        <v>18</v>
      </c>
      <c r="B28" s="22" t="s">
        <v>31</v>
      </c>
      <c r="C28" s="16" t="s">
        <v>15</v>
      </c>
      <c r="D28" s="21">
        <v>1</v>
      </c>
      <c r="E28" s="23">
        <v>1900</v>
      </c>
      <c r="F28" s="23">
        <v>2400</v>
      </c>
      <c r="G28" s="23">
        <v>2500</v>
      </c>
      <c r="H28" s="24">
        <f t="shared" si="0"/>
        <v>2266.67</v>
      </c>
      <c r="I28" s="19">
        <f t="shared" si="1"/>
        <v>14.18</v>
      </c>
      <c r="J28" s="25">
        <f t="shared" si="2"/>
        <v>2266.67</v>
      </c>
    </row>
    <row r="29" spans="1:10" ht="24" customHeight="1" x14ac:dyDescent="0.25">
      <c r="A29" s="14">
        <v>19</v>
      </c>
      <c r="B29" s="22" t="s">
        <v>29</v>
      </c>
      <c r="C29" s="16" t="s">
        <v>15</v>
      </c>
      <c r="D29" s="21">
        <v>1</v>
      </c>
      <c r="E29" s="23">
        <v>1900</v>
      </c>
      <c r="F29" s="23">
        <v>2400</v>
      </c>
      <c r="G29" s="23">
        <v>2500</v>
      </c>
      <c r="H29" s="18">
        <f t="shared" si="0"/>
        <v>2266.67</v>
      </c>
      <c r="I29" s="19">
        <f t="shared" si="1"/>
        <v>14.18</v>
      </c>
      <c r="J29" s="20">
        <f t="shared" si="2"/>
        <v>2266.67</v>
      </c>
    </row>
    <row r="30" spans="1:10" ht="23.25" customHeight="1" x14ac:dyDescent="0.25">
      <c r="A30" s="27" t="s">
        <v>13</v>
      </c>
      <c r="B30" s="27"/>
      <c r="C30" s="27"/>
      <c r="D30" s="27"/>
      <c r="E30" s="27"/>
      <c r="F30" s="27"/>
      <c r="G30" s="27"/>
      <c r="H30" s="27"/>
      <c r="I30" s="27"/>
      <c r="J30" s="13">
        <f>SUM(J11:J29)</f>
        <v>412099.97</v>
      </c>
    </row>
    <row r="31" spans="1:10" ht="20.25" customHeight="1" x14ac:dyDescent="0.25">
      <c r="A31" s="28" t="s">
        <v>32</v>
      </c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I32" s="9"/>
    </row>
    <row r="33" spans="1:6" x14ac:dyDescent="0.25">
      <c r="A33" s="10"/>
      <c r="B33" s="11"/>
      <c r="C33" s="10"/>
      <c r="D33" s="10"/>
      <c r="E33" s="10"/>
      <c r="F33" s="12"/>
    </row>
  </sheetData>
  <mergeCells count="21">
    <mergeCell ref="J9:J10"/>
    <mergeCell ref="A31:J31"/>
    <mergeCell ref="E1:F1"/>
    <mergeCell ref="H9:H10"/>
    <mergeCell ref="A2:J2"/>
    <mergeCell ref="A3:J3"/>
    <mergeCell ref="A5:E5"/>
    <mergeCell ref="F5:J5"/>
    <mergeCell ref="A6:E6"/>
    <mergeCell ref="F6:J6"/>
    <mergeCell ref="A7:E7"/>
    <mergeCell ref="F7:J7"/>
    <mergeCell ref="A8:J8"/>
    <mergeCell ref="A9:A10"/>
    <mergeCell ref="I1:J1"/>
    <mergeCell ref="E9:G9"/>
    <mergeCell ref="D9:D10"/>
    <mergeCell ref="C9:C10"/>
    <mergeCell ref="B9:B10"/>
    <mergeCell ref="A30:I30"/>
    <mergeCell ref="I9:I10"/>
  </mergeCells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selection activeCell="M14" sqref="M14"/>
    </sheetView>
  </sheetViews>
  <sheetFormatPr defaultRowHeight="15" x14ac:dyDescent="0.25"/>
  <sheetData>
    <row r="1" spans="1:13" ht="15.75" x14ac:dyDescent="0.25">
      <c r="A1" s="3">
        <v>4</v>
      </c>
      <c r="B1" s="2">
        <v>361.4</v>
      </c>
      <c r="C1">
        <f t="shared" ref="C1:C6" si="0">A1*B1</f>
        <v>1445.6</v>
      </c>
      <c r="E1" s="2">
        <v>379.47</v>
      </c>
      <c r="F1">
        <f t="shared" ref="F1:F6" si="1">A1*E1</f>
        <v>1517.88</v>
      </c>
      <c r="H1" s="2">
        <v>372.24</v>
      </c>
      <c r="I1">
        <f t="shared" ref="I1:I6" si="2">A1*H1</f>
        <v>1488.96</v>
      </c>
      <c r="J1" s="4">
        <f t="shared" ref="J1:K6" si="3">(B1+E1+H1)/3</f>
        <v>371.04</v>
      </c>
      <c r="K1" s="4">
        <f t="shared" si="3"/>
        <v>1484.15</v>
      </c>
      <c r="M1" s="4">
        <f t="shared" ref="M1:M6" si="4">A1*J1</f>
        <v>1484.16</v>
      </c>
    </row>
    <row r="2" spans="1:13" ht="15.75" x14ac:dyDescent="0.25">
      <c r="A2" s="3">
        <v>1</v>
      </c>
      <c r="B2" s="2">
        <v>11852</v>
      </c>
      <c r="C2" s="1">
        <f t="shared" si="0"/>
        <v>11852</v>
      </c>
      <c r="E2" s="2">
        <v>12444.6</v>
      </c>
      <c r="F2" s="1">
        <f t="shared" si="1"/>
        <v>12444.6</v>
      </c>
      <c r="H2" s="2">
        <v>12207.56</v>
      </c>
      <c r="I2" s="1">
        <f t="shared" si="2"/>
        <v>12207.56</v>
      </c>
      <c r="J2" s="4">
        <f t="shared" si="3"/>
        <v>12168.05</v>
      </c>
      <c r="K2" s="4">
        <f t="shared" si="3"/>
        <v>12168.05</v>
      </c>
      <c r="M2" s="4">
        <f t="shared" si="4"/>
        <v>12168.05</v>
      </c>
    </row>
    <row r="3" spans="1:13" ht="15.75" x14ac:dyDescent="0.25">
      <c r="A3" s="3">
        <v>2</v>
      </c>
      <c r="B3" s="2">
        <v>17691.7</v>
      </c>
      <c r="C3" s="1">
        <f t="shared" si="0"/>
        <v>35383.4</v>
      </c>
      <c r="E3" s="2">
        <v>18576.29</v>
      </c>
      <c r="F3" s="1">
        <f t="shared" si="1"/>
        <v>37152.58</v>
      </c>
      <c r="H3" s="2">
        <v>18222.45</v>
      </c>
      <c r="I3" s="1">
        <f t="shared" si="2"/>
        <v>36444.9</v>
      </c>
      <c r="J3" s="4">
        <f t="shared" si="3"/>
        <v>18163.48</v>
      </c>
      <c r="K3" s="4">
        <f t="shared" si="3"/>
        <v>36326.959999999999</v>
      </c>
      <c r="M3" s="4">
        <f t="shared" si="4"/>
        <v>36326.959999999999</v>
      </c>
    </row>
    <row r="4" spans="1:13" ht="15.75" x14ac:dyDescent="0.25">
      <c r="A4" s="3">
        <v>2</v>
      </c>
      <c r="B4" s="2">
        <v>1133</v>
      </c>
      <c r="C4" s="1">
        <f t="shared" si="0"/>
        <v>2266</v>
      </c>
      <c r="E4" s="2">
        <v>1189.6500000000001</v>
      </c>
      <c r="F4" s="1">
        <f t="shared" si="1"/>
        <v>2379.3000000000002</v>
      </c>
      <c r="H4" s="2">
        <v>1166.99</v>
      </c>
      <c r="I4" s="1">
        <f t="shared" si="2"/>
        <v>2333.98</v>
      </c>
      <c r="J4" s="4">
        <f t="shared" si="3"/>
        <v>1163.21</v>
      </c>
      <c r="K4" s="4">
        <f t="shared" si="3"/>
        <v>2326.4299999999998</v>
      </c>
      <c r="M4" s="4">
        <f t="shared" si="4"/>
        <v>2326.42</v>
      </c>
    </row>
    <row r="5" spans="1:13" ht="15.75" x14ac:dyDescent="0.25">
      <c r="A5" s="3">
        <v>10</v>
      </c>
      <c r="B5" s="2">
        <v>991.2</v>
      </c>
      <c r="C5" s="1">
        <f t="shared" si="0"/>
        <v>9912</v>
      </c>
      <c r="E5" s="2">
        <v>1040.76</v>
      </c>
      <c r="F5" s="1">
        <f t="shared" si="1"/>
        <v>10407.6</v>
      </c>
      <c r="H5" s="2">
        <v>1020.94</v>
      </c>
      <c r="I5" s="1">
        <f t="shared" si="2"/>
        <v>10209.4</v>
      </c>
      <c r="J5" s="4">
        <f t="shared" si="3"/>
        <v>1017.63</v>
      </c>
      <c r="K5" s="4">
        <f t="shared" si="3"/>
        <v>10176.33</v>
      </c>
      <c r="M5" s="4">
        <f t="shared" si="4"/>
        <v>10176.299999999999</v>
      </c>
    </row>
    <row r="6" spans="1:13" ht="15.75" x14ac:dyDescent="0.25">
      <c r="A6" s="3">
        <v>3</v>
      </c>
      <c r="B6" s="2">
        <v>521.4</v>
      </c>
      <c r="C6" s="1">
        <f t="shared" si="0"/>
        <v>1564.2</v>
      </c>
      <c r="E6" s="2">
        <v>547.47</v>
      </c>
      <c r="F6" s="1">
        <f t="shared" si="1"/>
        <v>1642.41</v>
      </c>
      <c r="H6" s="2">
        <v>537.04</v>
      </c>
      <c r="I6" s="1">
        <f t="shared" si="2"/>
        <v>1611.12</v>
      </c>
      <c r="J6" s="4">
        <f t="shared" si="3"/>
        <v>535.29999999999995</v>
      </c>
      <c r="K6" s="4">
        <f t="shared" si="3"/>
        <v>1605.91</v>
      </c>
      <c r="M6" s="4">
        <f t="shared" si="4"/>
        <v>1605.9</v>
      </c>
    </row>
    <row r="7" spans="1:13" x14ac:dyDescent="0.25">
      <c r="C7">
        <f>SUM(C1:C6)</f>
        <v>62423.199999999997</v>
      </c>
      <c r="F7">
        <f>SUM(F1:F6)</f>
        <v>65544.37</v>
      </c>
      <c r="I7">
        <f>SUM(I1:I6)</f>
        <v>64295.92</v>
      </c>
      <c r="J7" s="4"/>
      <c r="K7">
        <f>(C7+F7+I7)/3</f>
        <v>64087.83</v>
      </c>
      <c r="M7" s="4">
        <f>SUM(M1:M6)</f>
        <v>64087.79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Лист1</vt:lpstr>
      <vt:lpstr>Лист2!Область_печати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Гришина</dc:creator>
  <cp:lastModifiedBy>user</cp:lastModifiedBy>
  <cp:lastPrinted>2026-06-02T07:22:24Z</cp:lastPrinted>
  <dcterms:created xsi:type="dcterms:W3CDTF">2017-02-15T04:32:41Z</dcterms:created>
  <dcterms:modified xsi:type="dcterms:W3CDTF">2026-07-17T05:17:59Z</dcterms:modified>
</cp:coreProperties>
</file>