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45"/>
  </bookViews>
  <sheets>
    <sheet name="ОЦДИ" sheetId="4" r:id="rId1"/>
    <sheet name="Лист2" sheetId="6" r:id="rId2"/>
    <sheet name="Лист1" sheetId="5" r:id="rId3"/>
  </sheets>
  <definedNames>
    <definedName name="_xlnm.Print_Area" localSheetId="0">ОЦДИ!$A$1:$K$19</definedName>
  </definedNames>
  <calcPr calcId="162913"/>
</workbook>
</file>

<file path=xl/calcChain.xml><?xml version="1.0" encoding="utf-8"?>
<calcChain xmlns="http://schemas.openxmlformats.org/spreadsheetml/2006/main">
  <c r="I6" i="4" l="1"/>
  <c r="D27" i="6" l="1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" i="6"/>
  <c r="H7" i="4" l="1"/>
  <c r="K7" i="4" s="1"/>
  <c r="I7" i="4"/>
  <c r="H8" i="4"/>
  <c r="K8" i="4" s="1"/>
  <c r="I8" i="4"/>
  <c r="H9" i="4"/>
  <c r="K9" i="4" s="1"/>
  <c r="I9" i="4"/>
  <c r="J8" i="4" l="1"/>
  <c r="J9" i="4"/>
  <c r="J7" i="4"/>
  <c r="H6" i="4"/>
  <c r="J6" i="4" s="1"/>
  <c r="J3" i="5" l="1"/>
  <c r="K6" i="4" l="1"/>
  <c r="K10" i="4" s="1"/>
</calcChain>
</file>

<file path=xl/sharedStrings.xml><?xml version="1.0" encoding="utf-8"?>
<sst xmlns="http://schemas.openxmlformats.org/spreadsheetml/2006/main" count="28" uniqueCount="26">
  <si>
    <t>Ед.изм.</t>
  </si>
  <si>
    <t>Рыночная стоимость, руб</t>
  </si>
  <si>
    <t>№</t>
  </si>
  <si>
    <t>ИТОГО</t>
  </si>
  <si>
    <t>штука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</si>
  <si>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</si>
  <si>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</si>
  <si>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</si>
  <si>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</si>
  <si>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</si>
  <si>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</si>
  <si>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</si>
  <si>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</si>
  <si>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</si>
  <si>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Сведения об источниках ценовой информации и цене за единицу ТРУ:</t>
  </si>
  <si>
    <t>Источник информации №3: Интернет-источник https://www.tinko.ru</t>
  </si>
  <si>
    <t>Расчет стартовой цены методом сопоставимых рыночных цен (анализа рынка)
на поставку элементов пожарной сигнализации</t>
  </si>
  <si>
    <t>Извещатель пожарный дымовой</t>
  </si>
  <si>
    <t>Извещатель пожарный ручной</t>
  </si>
  <si>
    <t>Кабель передачи данных</t>
  </si>
  <si>
    <t>Кабель-канал 12х12 мм</t>
  </si>
  <si>
    <t>погонный метр</t>
  </si>
  <si>
    <t>Источник информации №1: Предварительный расчёт спецификации «SPEC 260401-1158» от 04.05.2026</t>
  </si>
  <si>
    <t>Источник информации №2: Коммерческое предложение № 6841 от 21.05.2026</t>
  </si>
  <si>
    <r>
      <t xml:space="preserve">Коэффициент вариации по каждой позиции менее 33 %, совокупность цен принимается однородной.
Стартовая цена установлена в размере: </t>
    </r>
    <r>
      <rPr>
        <b/>
        <sz val="12"/>
        <color rgb="FF0D0D0D"/>
        <rFont val="Times New Roman"/>
        <family val="1"/>
        <charset val="204"/>
      </rPr>
      <t>325 689 (Триста двадцать пять тысяч шестьсот восемьдесят девять) рублей 60 копеек</t>
    </r>
    <r>
      <rPr>
        <sz val="12"/>
        <color rgb="FF0D0D0D"/>
        <rFont val="Times New Roman"/>
        <family val="1"/>
        <charset val="204"/>
      </rPr>
      <t>, включает включает в себя: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другие обязательные платежи, взимаемые с поставщика в связи с исполнением обязательств по контракту</t>
    </r>
  </si>
  <si>
    <t>Дата подготовки расчета стартовой цены: 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</si>
</sst>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#,##0.00_ ;\-#,##0.00\ 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b/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8D8D8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0" applyNumberFormat="1"/>
    <xf numFmtId="4" fontId="1" fillId="0" borderId="1" xfId="0" applyNumberFormat="1" applyFont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165" fontId="12" fillId="0" borderId="1" xfId="1" applyNumberFormat="1" applyFont="1" applyFill="1" applyBorder="1" applyAlignment="1">
      <alignment horizontal="right"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right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2" fontId="14" fillId="3" borderId="2" xfId="0" applyNumberFormat="1" applyFont="1" applyFill="1" applyBorder="1" applyAlignment="1">
      <alignment horizontal="center" vertical="center" wrapText="1"/>
    </xf>
    <xf numFmtId="2" fontId="14" fillId="3" borderId="4" xfId="0" applyNumberFormat="1" applyFont="1" applyFill="1" applyBorder="1" applyAlignment="1">
      <alignment horizontal="center" vertical="center" wrapText="1"/>
    </xf>
    <xf numFmtId="2" fontId="14" fillId="3" borderId="3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/>
    </xf>
  </cellXfs>
  <cellStyles count="3">
    <cellStyle name="Nor}al" xfId="2"/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714"/>
  <sheetViews>
    <sheetView showGridLines="0" tabSelected="1" zoomScale="85" zoomScaleNormal="85" workbookViewId="0">
      <selection activeCell="N13" sqref="N13"/>
    </sheetView>
  </sheetViews>
  <sheetFormatPr defaultColWidth="8.7109375" defaultRowHeight="15"/>
  <cols>
    <col min="1" max="1" width="4.42578125" style="1" customWidth="1"/>
    <col min="2" max="2" width="37.85546875" style="2" customWidth="1"/>
    <col min="3" max="3" width="10.7109375" style="1" customWidth="1"/>
    <col min="4" max="4" width="8.85546875" style="1" customWidth="1"/>
    <col min="5" max="7" width="18.28515625" style="3" customWidth="1"/>
    <col min="8" max="8" width="16.28515625" style="3" customWidth="1"/>
    <col min="9" max="9" width="14.85546875" style="5" customWidth="1"/>
    <col min="10" max="10" width="11.140625" style="1" customWidth="1"/>
    <col min="11" max="11" width="19" style="1" customWidth="1"/>
    <col min="12" max="13" width="8.7109375" style="1"/>
    <col min="14" max="14" width="10.28515625" style="1" bestFit="1" customWidth="1"/>
    <col min="15" max="16384" width="8.7109375" style="1"/>
  </cols>
  <sheetData>
    <row r="1" spans="1:14" ht="38.25" customHeight="1">
      <c r="A1" s="43" t="s">
        <v>16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6"/>
    </row>
    <row r="2" spans="1:14" s="16" customFormat="1" ht="112.5" customHeight="1">
      <c r="A2" s="42" t="s">
        <v>13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4"/>
    </row>
    <row r="3" spans="1:14" ht="40.9" customHeight="1">
      <c r="A3" s="46" t="s">
        <v>2</v>
      </c>
      <c r="B3" s="46" t="s">
        <v>5</v>
      </c>
      <c r="C3" s="46" t="s">
        <v>0</v>
      </c>
      <c r="D3" s="46" t="s">
        <v>6</v>
      </c>
      <c r="E3" s="48" t="s">
        <v>8</v>
      </c>
      <c r="F3" s="48" t="s">
        <v>10</v>
      </c>
      <c r="G3" s="48" t="s">
        <v>11</v>
      </c>
      <c r="H3" s="53" t="s">
        <v>7</v>
      </c>
      <c r="I3" s="47" t="s">
        <v>12</v>
      </c>
      <c r="J3" s="46" t="s">
        <v>9</v>
      </c>
      <c r="K3" s="52" t="s">
        <v>1</v>
      </c>
      <c r="L3" s="6"/>
    </row>
    <row r="4" spans="1:14" ht="15" customHeight="1">
      <c r="A4" s="46"/>
      <c r="B4" s="46"/>
      <c r="C4" s="46"/>
      <c r="D4" s="46"/>
      <c r="E4" s="49"/>
      <c r="F4" s="49"/>
      <c r="G4" s="49"/>
      <c r="H4" s="54"/>
      <c r="I4" s="50"/>
      <c r="J4" s="46"/>
      <c r="K4" s="52"/>
      <c r="L4" s="6"/>
    </row>
    <row r="5" spans="1:14" ht="31.9" customHeight="1" thickBot="1">
      <c r="A5" s="47"/>
      <c r="B5" s="47"/>
      <c r="C5" s="47"/>
      <c r="D5" s="47"/>
      <c r="E5" s="49"/>
      <c r="F5" s="49"/>
      <c r="G5" s="49"/>
      <c r="H5" s="55"/>
      <c r="I5" s="51"/>
      <c r="J5" s="46"/>
      <c r="K5" s="52"/>
      <c r="L5" s="6"/>
    </row>
    <row r="6" spans="1:14" ht="16.5" thickBot="1">
      <c r="A6" s="17">
        <v>1</v>
      </c>
      <c r="B6" s="40" t="s">
        <v>17</v>
      </c>
      <c r="C6" s="18" t="s">
        <v>4</v>
      </c>
      <c r="D6" s="19">
        <v>400</v>
      </c>
      <c r="E6" s="32">
        <v>590</v>
      </c>
      <c r="F6" s="32">
        <v>600</v>
      </c>
      <c r="G6" s="38">
        <v>655</v>
      </c>
      <c r="H6" s="22">
        <f>ROUND(AVERAGE(E6:G6),2)</f>
        <v>615</v>
      </c>
      <c r="I6" s="20">
        <f>STDEV(E6:G6)</f>
        <v>35</v>
      </c>
      <c r="J6" s="21">
        <f>I6/H6*100</f>
        <v>5.6910569105691051</v>
      </c>
      <c r="K6" s="25">
        <f>H6*D6</f>
        <v>246000</v>
      </c>
      <c r="L6" s="6"/>
      <c r="N6" s="35"/>
    </row>
    <row r="7" spans="1:14" ht="16.5" thickBot="1">
      <c r="A7" s="17">
        <v>2</v>
      </c>
      <c r="B7" s="41" t="s">
        <v>18</v>
      </c>
      <c r="C7" s="18" t="s">
        <v>4</v>
      </c>
      <c r="D7" s="19">
        <v>40</v>
      </c>
      <c r="E7" s="15">
        <v>346.23</v>
      </c>
      <c r="F7" s="15">
        <v>360</v>
      </c>
      <c r="G7" s="39">
        <v>388</v>
      </c>
      <c r="H7" s="22">
        <f t="shared" ref="H7:H9" si="0">ROUND(AVERAGE(E7:G7),2)</f>
        <v>364.74</v>
      </c>
      <c r="I7" s="20">
        <f t="shared" ref="I7:I9" si="1">STDEV(E7:G7)</f>
        <v>21.285150535839136</v>
      </c>
      <c r="J7" s="21">
        <f t="shared" ref="J7:J9" si="2">I7/H7*100</f>
        <v>5.8357050325818758</v>
      </c>
      <c r="K7" s="25">
        <f>H7*D7</f>
        <v>14589.6</v>
      </c>
      <c r="L7" s="6"/>
      <c r="N7" s="35"/>
    </row>
    <row r="8" spans="1:14" ht="32.25" thickBot="1">
      <c r="A8" s="17">
        <v>3</v>
      </c>
      <c r="B8" s="41" t="s">
        <v>19</v>
      </c>
      <c r="C8" s="28" t="s">
        <v>21</v>
      </c>
      <c r="D8" s="30">
        <v>1000</v>
      </c>
      <c r="E8" s="15">
        <v>27</v>
      </c>
      <c r="F8" s="15">
        <v>27</v>
      </c>
      <c r="G8" s="39">
        <v>27</v>
      </c>
      <c r="H8" s="22">
        <f t="shared" si="0"/>
        <v>27</v>
      </c>
      <c r="I8" s="20">
        <f t="shared" si="1"/>
        <v>0</v>
      </c>
      <c r="J8" s="21">
        <f t="shared" si="2"/>
        <v>0</v>
      </c>
      <c r="K8" s="25">
        <f t="shared" ref="K8:K9" si="3">H8*D8</f>
        <v>27000</v>
      </c>
      <c r="L8" s="6"/>
      <c r="N8" s="35"/>
    </row>
    <row r="9" spans="1:14" ht="32.25" thickBot="1">
      <c r="A9" s="20">
        <v>4</v>
      </c>
      <c r="B9" s="41" t="s">
        <v>20</v>
      </c>
      <c r="C9" s="28" t="s">
        <v>21</v>
      </c>
      <c r="D9" s="29">
        <v>1000</v>
      </c>
      <c r="E9" s="32">
        <v>37.46</v>
      </c>
      <c r="F9" s="32">
        <v>45</v>
      </c>
      <c r="G9" s="38">
        <v>31.84</v>
      </c>
      <c r="H9" s="22">
        <f t="shared" si="0"/>
        <v>38.1</v>
      </c>
      <c r="I9" s="36">
        <f t="shared" si="1"/>
        <v>6.6033022042005207</v>
      </c>
      <c r="J9" s="37">
        <f t="shared" si="2"/>
        <v>17.331501848295332</v>
      </c>
      <c r="K9" s="25">
        <f t="shared" si="3"/>
        <v>38100</v>
      </c>
      <c r="L9" s="6"/>
      <c r="N9" s="35"/>
    </row>
    <row r="10" spans="1:14" ht="15" customHeight="1">
      <c r="A10" s="45" t="s">
        <v>3</v>
      </c>
      <c r="B10" s="45"/>
      <c r="C10" s="45"/>
      <c r="D10" s="45"/>
      <c r="E10" s="45"/>
      <c r="F10" s="45"/>
      <c r="G10" s="45"/>
      <c r="H10" s="45"/>
      <c r="I10" s="45"/>
      <c r="J10" s="45"/>
      <c r="K10" s="23">
        <f>SUM(K6:K9)</f>
        <v>325689.59999999998</v>
      </c>
      <c r="L10" s="6"/>
      <c r="N10" s="35"/>
    </row>
    <row r="11" spans="1:14" ht="15" customHeight="1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23"/>
      <c r="L11" s="6"/>
    </row>
    <row r="12" spans="1:14" ht="15.75">
      <c r="A12" s="7"/>
      <c r="B12" s="14"/>
      <c r="C12" s="7"/>
      <c r="D12" s="7"/>
      <c r="E12" s="7"/>
      <c r="F12" s="7"/>
      <c r="G12" s="7"/>
      <c r="H12" s="7"/>
      <c r="I12" s="11"/>
      <c r="J12" s="12"/>
      <c r="K12" s="12"/>
      <c r="L12" s="6"/>
    </row>
    <row r="13" spans="1:14" ht="68.25" customHeight="1">
      <c r="A13" s="44" t="s">
        <v>24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6"/>
    </row>
    <row r="14" spans="1:14" ht="43.5" customHeight="1">
      <c r="A14" s="56" t="s">
        <v>25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6"/>
    </row>
    <row r="15" spans="1:14" ht="18.75">
      <c r="A15" s="26" t="s">
        <v>14</v>
      </c>
      <c r="B15" s="14"/>
      <c r="C15" s="8"/>
      <c r="D15" s="8"/>
      <c r="E15" s="9"/>
      <c r="F15" s="9"/>
      <c r="G15" s="9"/>
      <c r="H15" s="9"/>
      <c r="I15" s="10"/>
      <c r="J15" s="10"/>
      <c r="K15" s="10"/>
      <c r="L15" s="6"/>
    </row>
    <row r="16" spans="1:14" ht="15.75">
      <c r="A16" s="26" t="s">
        <v>22</v>
      </c>
      <c r="B16" s="26"/>
      <c r="C16" s="8"/>
      <c r="D16" s="8"/>
      <c r="E16" s="9"/>
      <c r="F16" s="9"/>
      <c r="G16" s="9"/>
      <c r="H16" s="9"/>
      <c r="I16" s="11"/>
      <c r="J16" s="12"/>
      <c r="K16" s="12"/>
      <c r="L16" s="6"/>
    </row>
    <row r="17" spans="1:12" ht="15.75">
      <c r="A17" s="26" t="s">
        <v>23</v>
      </c>
      <c r="B17" s="26"/>
      <c r="C17" s="7"/>
      <c r="D17" s="7"/>
      <c r="E17" s="13"/>
      <c r="F17" s="13"/>
      <c r="G17" s="13"/>
      <c r="H17" s="13"/>
      <c r="I17" s="27"/>
      <c r="J17" s="27"/>
      <c r="K17" s="12"/>
      <c r="L17" s="6"/>
    </row>
    <row r="18" spans="1:12" ht="15.75">
      <c r="A18" s="26" t="s">
        <v>15</v>
      </c>
      <c r="B18" s="26"/>
      <c r="C18" s="7"/>
      <c r="D18" s="7"/>
      <c r="E18" s="13"/>
      <c r="F18" s="8"/>
      <c r="G18" s="13"/>
      <c r="H18" s="13"/>
      <c r="I18" s="27"/>
      <c r="J18" s="27"/>
      <c r="K18" s="12"/>
      <c r="L18" s="6"/>
    </row>
    <row r="19" spans="1:12" ht="15.75">
      <c r="A19" s="7"/>
      <c r="B19" s="14"/>
      <c r="C19" s="7"/>
      <c r="D19" s="7"/>
      <c r="E19" s="13"/>
      <c r="F19" s="8"/>
      <c r="G19" s="13"/>
      <c r="H19" s="13"/>
      <c r="I19" s="27"/>
      <c r="J19" s="27"/>
      <c r="K19" s="12"/>
      <c r="L19" s="6"/>
    </row>
    <row r="20" spans="1:12">
      <c r="I20" s="4"/>
    </row>
    <row r="21" spans="1:12">
      <c r="I21" s="4"/>
    </row>
    <row r="22" spans="1:12">
      <c r="I22" s="4"/>
    </row>
    <row r="23" spans="1:12">
      <c r="I23" s="4"/>
    </row>
    <row r="24" spans="1:12">
      <c r="I24" s="4"/>
    </row>
    <row r="25" spans="1:12">
      <c r="I25" s="4"/>
    </row>
    <row r="26" spans="1:12">
      <c r="I26" s="4"/>
    </row>
    <row r="27" spans="1:12">
      <c r="I27" s="4"/>
    </row>
    <row r="28" spans="1:12">
      <c r="I28" s="4"/>
    </row>
    <row r="29" spans="1:12">
      <c r="I29" s="4"/>
    </row>
    <row r="30" spans="1:12">
      <c r="I30" s="4"/>
    </row>
    <row r="31" spans="1:12">
      <c r="I31" s="4"/>
    </row>
    <row r="32" spans="1:12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  <row r="11712" spans="9:9">
      <c r="I11712" s="4"/>
    </row>
    <row r="11713" spans="9:9">
      <c r="I11713" s="4"/>
    </row>
    <row r="11714" spans="9:9">
      <c r="I11714" s="4"/>
    </row>
  </sheetData>
  <mergeCells count="16">
    <mergeCell ref="I3:I5"/>
    <mergeCell ref="J3:J5"/>
    <mergeCell ref="K3:K5"/>
    <mergeCell ref="H3:H5"/>
    <mergeCell ref="F3:F5"/>
    <mergeCell ref="G3:G5"/>
    <mergeCell ref="A14:K14"/>
    <mergeCell ref="A2:K2"/>
    <mergeCell ref="A1:K1"/>
    <mergeCell ref="A13:K13"/>
    <mergeCell ref="A10:J10"/>
    <mergeCell ref="C3:C5"/>
    <mergeCell ref="E3:E5"/>
    <mergeCell ref="A3:A5"/>
    <mergeCell ref="B3:B5"/>
    <mergeCell ref="D3:D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workbookViewId="0">
      <selection activeCell="D2" sqref="D2:D27"/>
    </sheetView>
  </sheetViews>
  <sheetFormatPr defaultRowHeight="15"/>
  <cols>
    <col min="3" max="3" width="18.42578125" customWidth="1"/>
    <col min="4" max="4" width="18.140625" customWidth="1"/>
  </cols>
  <sheetData>
    <row r="1" spans="2:4" ht="15.75" thickBot="1"/>
    <row r="2" spans="2:4" ht="16.5" thickBot="1">
      <c r="B2" s="19">
        <v>26</v>
      </c>
      <c r="C2" s="32">
        <v>1452.9</v>
      </c>
      <c r="D2" s="34">
        <f>B2*C2</f>
        <v>37775.4</v>
      </c>
    </row>
    <row r="3" spans="2:4" ht="16.5" thickBot="1">
      <c r="B3" s="19">
        <v>4</v>
      </c>
      <c r="C3" s="15">
        <v>2602.6</v>
      </c>
      <c r="D3" s="34">
        <f t="shared" ref="D3:D26" si="0">B3*C3</f>
        <v>10410.4</v>
      </c>
    </row>
    <row r="4" spans="2:4" ht="16.5" thickBot="1">
      <c r="B4" s="30">
        <v>4</v>
      </c>
      <c r="C4" s="15">
        <v>1978.4</v>
      </c>
      <c r="D4" s="34">
        <f t="shared" si="0"/>
        <v>7913.6</v>
      </c>
    </row>
    <row r="5" spans="2:4" ht="16.5" thickBot="1">
      <c r="B5" s="30">
        <v>5</v>
      </c>
      <c r="C5" s="15">
        <v>502.3</v>
      </c>
      <c r="D5" s="34">
        <f t="shared" si="0"/>
        <v>2511.5</v>
      </c>
    </row>
    <row r="6" spans="2:4" ht="16.5" thickBot="1">
      <c r="B6" s="30">
        <v>10</v>
      </c>
      <c r="C6" s="15">
        <v>174</v>
      </c>
      <c r="D6" s="34">
        <f t="shared" si="0"/>
        <v>1740</v>
      </c>
    </row>
    <row r="7" spans="2:4" ht="16.5" thickBot="1">
      <c r="B7" s="30">
        <v>10</v>
      </c>
      <c r="C7" s="15">
        <v>2123.6999999999998</v>
      </c>
      <c r="D7" s="34">
        <f t="shared" si="0"/>
        <v>21237</v>
      </c>
    </row>
    <row r="8" spans="2:4" ht="16.5" thickBot="1">
      <c r="B8" s="30">
        <v>10</v>
      </c>
      <c r="C8" s="15">
        <v>355.2</v>
      </c>
      <c r="D8" s="34">
        <f t="shared" si="0"/>
        <v>3552</v>
      </c>
    </row>
    <row r="9" spans="2:4" ht="16.5" thickBot="1">
      <c r="B9" s="30">
        <v>10</v>
      </c>
      <c r="C9" s="15">
        <v>303.2</v>
      </c>
      <c r="D9" s="34">
        <f t="shared" si="0"/>
        <v>3032</v>
      </c>
    </row>
    <row r="10" spans="2:4" ht="16.5" thickBot="1">
      <c r="B10" s="30">
        <v>10</v>
      </c>
      <c r="C10" s="15">
        <v>445.3</v>
      </c>
      <c r="D10" s="34">
        <f t="shared" si="0"/>
        <v>4453</v>
      </c>
    </row>
    <row r="11" spans="2:4" ht="16.5" thickBot="1">
      <c r="B11" s="30">
        <v>10</v>
      </c>
      <c r="C11" s="15">
        <v>382.1</v>
      </c>
      <c r="D11" s="34">
        <f t="shared" si="0"/>
        <v>3821</v>
      </c>
    </row>
    <row r="12" spans="2:4" ht="16.5" thickBot="1">
      <c r="B12" s="30">
        <v>10</v>
      </c>
      <c r="C12" s="15">
        <v>441.3</v>
      </c>
      <c r="D12" s="34">
        <f t="shared" si="0"/>
        <v>4413</v>
      </c>
    </row>
    <row r="13" spans="2:4" ht="16.5" thickBot="1">
      <c r="B13" s="30">
        <v>1</v>
      </c>
      <c r="C13" s="15">
        <v>762.3</v>
      </c>
      <c r="D13" s="34">
        <f t="shared" si="0"/>
        <v>762.3</v>
      </c>
    </row>
    <row r="14" spans="2:4" ht="16.5" thickBot="1">
      <c r="B14" s="30">
        <v>1</v>
      </c>
      <c r="C14" s="15">
        <v>554</v>
      </c>
      <c r="D14" s="34">
        <f t="shared" si="0"/>
        <v>554</v>
      </c>
    </row>
    <row r="15" spans="2:4" ht="16.5" thickBot="1">
      <c r="B15" s="30">
        <v>2</v>
      </c>
      <c r="C15" s="15">
        <v>536.29999999999995</v>
      </c>
      <c r="D15" s="34">
        <f t="shared" si="0"/>
        <v>1072.5999999999999</v>
      </c>
    </row>
    <row r="16" spans="2:4" ht="16.5" thickBot="1">
      <c r="B16" s="30">
        <v>2</v>
      </c>
      <c r="C16" s="15">
        <v>561.4</v>
      </c>
      <c r="D16" s="34">
        <f t="shared" si="0"/>
        <v>1122.8</v>
      </c>
    </row>
    <row r="17" spans="2:4" ht="16.5" thickBot="1">
      <c r="B17" s="30">
        <v>1</v>
      </c>
      <c r="C17" s="15">
        <v>880.7</v>
      </c>
      <c r="D17" s="34">
        <f t="shared" si="0"/>
        <v>880.7</v>
      </c>
    </row>
    <row r="18" spans="2:4" ht="16.5" thickBot="1">
      <c r="B18" s="30">
        <v>1</v>
      </c>
      <c r="C18" s="15">
        <v>1056.5</v>
      </c>
      <c r="D18" s="34">
        <f t="shared" si="0"/>
        <v>1056.5</v>
      </c>
    </row>
    <row r="19" spans="2:4" ht="16.5" thickBot="1">
      <c r="B19" s="30">
        <v>8</v>
      </c>
      <c r="C19" s="15">
        <v>3585.5</v>
      </c>
      <c r="D19" s="34">
        <f t="shared" si="0"/>
        <v>28684</v>
      </c>
    </row>
    <row r="20" spans="2:4" ht="16.5" thickBot="1">
      <c r="B20" s="30">
        <v>1</v>
      </c>
      <c r="C20" s="15">
        <v>10113.6</v>
      </c>
      <c r="D20" s="34">
        <f t="shared" si="0"/>
        <v>10113.6</v>
      </c>
    </row>
    <row r="21" spans="2:4" ht="16.5" thickBot="1">
      <c r="B21" s="30">
        <v>2</v>
      </c>
      <c r="C21" s="15">
        <v>931</v>
      </c>
      <c r="D21" s="34">
        <f t="shared" si="0"/>
        <v>1862</v>
      </c>
    </row>
    <row r="22" spans="2:4" ht="16.5" thickBot="1">
      <c r="B22" s="30">
        <v>2</v>
      </c>
      <c r="C22" s="15">
        <v>1232.3</v>
      </c>
      <c r="D22" s="34">
        <f t="shared" si="0"/>
        <v>2464.6</v>
      </c>
    </row>
    <row r="23" spans="2:4" ht="16.5" thickBot="1">
      <c r="B23" s="30">
        <v>5</v>
      </c>
      <c r="C23" s="15">
        <v>383.9</v>
      </c>
      <c r="D23" s="34">
        <f t="shared" si="0"/>
        <v>1919.5</v>
      </c>
    </row>
    <row r="24" spans="2:4" ht="16.5" thickBot="1">
      <c r="B24" s="30">
        <v>10</v>
      </c>
      <c r="C24" s="15">
        <v>109.6</v>
      </c>
      <c r="D24" s="34">
        <f t="shared" si="0"/>
        <v>1096</v>
      </c>
    </row>
    <row r="25" spans="2:4" ht="16.5" thickBot="1">
      <c r="B25" s="30">
        <v>10</v>
      </c>
      <c r="C25" s="15">
        <v>88</v>
      </c>
      <c r="D25" s="34">
        <f t="shared" si="0"/>
        <v>880</v>
      </c>
    </row>
    <row r="26" spans="2:4" ht="15.75">
      <c r="B26" s="29">
        <v>1</v>
      </c>
      <c r="C26" s="15">
        <v>4111</v>
      </c>
      <c r="D26" s="34">
        <f t="shared" si="0"/>
        <v>4111</v>
      </c>
    </row>
    <row r="27" spans="2:4">
      <c r="C27" s="33"/>
      <c r="D27" s="34">
        <f>SUM(D2:D26)</f>
        <v>157438.5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:J4"/>
  <sheetViews>
    <sheetView zoomScale="160" zoomScaleNormal="160" workbookViewId="0">
      <selection activeCell="H5" sqref="H5"/>
    </sheetView>
  </sheetViews>
  <sheetFormatPr defaultRowHeight="15"/>
  <sheetData>
    <row r="2" spans="8:10">
      <c r="H2">
        <v>538689.64</v>
      </c>
    </row>
    <row r="3" spans="8:10">
      <c r="H3">
        <v>570429.06999999995</v>
      </c>
      <c r="J3">
        <f>(H2+H3+H4)/3</f>
        <v>599372.91</v>
      </c>
    </row>
    <row r="4" spans="8:10">
      <c r="H4">
        <v>689000.02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ОЦДИ</vt:lpstr>
      <vt:lpstr>Лист2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2026-05-26T09:44:51Z</dcterms:modified>
</cp:coreProperties>
</file>