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K:\ТОРГИ\2026\Договоры\226\Медосмотры\15 Мед.осмотры сотрудников 1 чел\"/>
    </mc:Choice>
  </mc:AlternateContent>
  <xr:revisionPtr revIDLastSave="0" documentId="13_ncr:1_{726E3BDE-7C8D-4C55-B99F-BACD0EC9EFA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Лист1" sheetId="1" r:id="rId1"/>
    <sheet name="Лист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4" i="1" l="1"/>
  <c r="I24" i="1"/>
  <c r="J24" i="1" s="1"/>
  <c r="K24" i="1" s="1"/>
  <c r="I34" i="1"/>
  <c r="J34" i="1" s="1"/>
  <c r="K34" i="1" s="1"/>
  <c r="M34" i="1"/>
  <c r="I35" i="1"/>
  <c r="J35" i="1" s="1"/>
  <c r="K35" i="1" s="1"/>
  <c r="M35" i="1"/>
  <c r="I17" i="1" l="1"/>
  <c r="J17" i="1" s="1"/>
  <c r="K17" i="1" s="1"/>
  <c r="I18" i="1"/>
  <c r="J18" i="1" s="1"/>
  <c r="K18" i="1" s="1"/>
  <c r="I19" i="1"/>
  <c r="J19" i="1"/>
  <c r="K19" i="1" s="1"/>
  <c r="I20" i="1"/>
  <c r="J20" i="1" s="1"/>
  <c r="K20" i="1" s="1"/>
  <c r="I21" i="1"/>
  <c r="J21" i="1" s="1"/>
  <c r="K21" i="1" s="1"/>
  <c r="I22" i="1"/>
  <c r="J22" i="1"/>
  <c r="K22" i="1" s="1"/>
  <c r="I23" i="1"/>
  <c r="J23" i="1" s="1"/>
  <c r="K23" i="1" s="1"/>
  <c r="I25" i="1"/>
  <c r="J25" i="1"/>
  <c r="K25" i="1" s="1"/>
  <c r="I26" i="1"/>
  <c r="J26" i="1" s="1"/>
  <c r="K26" i="1" s="1"/>
  <c r="I27" i="1"/>
  <c r="J27" i="1" s="1"/>
  <c r="K27" i="1" s="1"/>
  <c r="I28" i="1"/>
  <c r="J28" i="1" s="1"/>
  <c r="K28" i="1" s="1"/>
  <c r="I29" i="1"/>
  <c r="J29" i="1"/>
  <c r="K29" i="1" s="1"/>
  <c r="I30" i="1"/>
  <c r="J30" i="1" s="1"/>
  <c r="K30" i="1" s="1"/>
  <c r="I31" i="1"/>
  <c r="J31" i="1"/>
  <c r="K31" i="1" s="1"/>
  <c r="I32" i="1"/>
  <c r="J32" i="1" s="1"/>
  <c r="K32" i="1" s="1"/>
  <c r="I33" i="1"/>
  <c r="J33" i="1" s="1"/>
  <c r="K33" i="1" s="1"/>
  <c r="M33" i="1" l="1"/>
  <c r="M20" i="1" l="1"/>
  <c r="M17" i="1" l="1"/>
  <c r="M18" i="1"/>
  <c r="M19" i="1"/>
  <c r="M21" i="1"/>
  <c r="M22" i="1"/>
  <c r="M23" i="1"/>
  <c r="M25" i="1"/>
  <c r="M26" i="1"/>
  <c r="M27" i="1"/>
  <c r="M28" i="1"/>
  <c r="M29" i="1"/>
  <c r="M30" i="1"/>
  <c r="M31" i="1"/>
  <c r="M32" i="1"/>
  <c r="I16" i="1"/>
  <c r="M16" i="1" l="1"/>
  <c r="M36" i="1" s="1"/>
  <c r="J16" i="1" l="1"/>
  <c r="K16" i="1" s="1"/>
</calcChain>
</file>

<file path=xl/sharedStrings.xml><?xml version="1.0" encoding="utf-8"?>
<sst xmlns="http://schemas.openxmlformats.org/spreadsheetml/2006/main" count="96" uniqueCount="58">
  <si>
    <t xml:space="preserve">Приложение №1 </t>
  </si>
  <si>
    <t>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</si>
  <si>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t xml:space="preserve">Обоснование начальной (максимальной) цены контракта
</t>
  </si>
  <si>
    <t>(указывается предмет контракта)</t>
  </si>
  <si>
    <t>Дата подготовки обоснования НМЦК:</t>
  </si>
  <si>
    <t>Используемый метод определения НМЦК с обоснованием:</t>
  </si>
  <si>
    <t>Метод сопоставимых рыночных цен (анализа рынка) -приоритетный (ч. 6 ст. 22 Закона N 44-ФЗ)</t>
  </si>
  <si>
    <t>№</t>
  </si>
  <si>
    <t>Наименование товара</t>
  </si>
  <si>
    <t>ОКПД</t>
  </si>
  <si>
    <t>Ед.измерения</t>
  </si>
  <si>
    <t>Количество</t>
  </si>
  <si>
    <t>Цены, руб.</t>
  </si>
  <si>
    <t>Однородность значений</t>
  </si>
  <si>
    <t>Средняя цена, (руб.)</t>
  </si>
  <si>
    <t xml:space="preserve">Сумма (руб.)
</t>
  </si>
  <si>
    <t>Предложение 1</t>
  </si>
  <si>
    <t>Предложение 2</t>
  </si>
  <si>
    <t>Предложение3</t>
  </si>
  <si>
    <t>Среднеарифме-тическая цена</t>
  </si>
  <si>
    <t xml:space="preserve">Среднее квадратичное отклонение </t>
  </si>
  <si>
    <t>Коэффициент вариации</t>
  </si>
  <si>
    <t>ИТОГО:</t>
  </si>
  <si>
    <t> Рассчет коэффициента для определения однородности цен производился по формуле, указанной в п. 3.20 Методических рекомендаций N 567. Коэффициент не превысил 33%.</t>
  </si>
  <si>
    <t>Ссылки:</t>
  </si>
  <si>
    <t>(должность)</t>
  </si>
  <si>
    <t>подпись</t>
  </si>
  <si>
    <t>расшифровка подписи</t>
  </si>
  <si>
    <t>ИКЗ:  261671500149067150100100710000000000</t>
  </si>
  <si>
    <t>чел</t>
  </si>
  <si>
    <t>Исаенкова А.А.</t>
  </si>
  <si>
    <t>Врач-терапевт</t>
  </si>
  <si>
    <t>86.10.19.000</t>
  </si>
  <si>
    <t>Врач психиатр-нарколог</t>
  </si>
  <si>
    <t>Врач психиатр</t>
  </si>
  <si>
    <t>Врач стоматолог</t>
  </si>
  <si>
    <t>Врач отоларинголог</t>
  </si>
  <si>
    <t>Врач дерматовенеролог</t>
  </si>
  <si>
    <t>Врач невролог</t>
  </si>
  <si>
    <t>Забор крови из вены</t>
  </si>
  <si>
    <t>Клинический анализ крови</t>
  </si>
  <si>
    <t>Клинический анализ мочи</t>
  </si>
  <si>
    <t>Биохимический скрининг(содержание в сыворотке крови глюкозы)</t>
  </si>
  <si>
    <t>Биохимический скрининг(содсржание в сыворотке крови холестерина)</t>
  </si>
  <si>
    <t>Исследование крови на сифилис</t>
  </si>
  <si>
    <t>Электрокардиография</t>
  </si>
  <si>
    <t>Флюорография</t>
  </si>
  <si>
    <t>Специалист по закупкам</t>
  </si>
  <si>
    <t>КП Вх. № 294  от 14.07.26г.__</t>
  </si>
  <si>
    <t xml:space="preserve">КП Вх. № 295  от 17.07.26г._ </t>
  </si>
  <si>
    <t>Оказание услуг по проведению периодических медицинских осмотров сотрудников учреждения</t>
  </si>
  <si>
    <t>КП Вх. №344  от 14.08.26г</t>
  </si>
  <si>
    <t>17.08.2026г</t>
  </si>
  <si>
    <t>Мазки на гонорею</t>
  </si>
  <si>
    <t>Врач офтальмолог+измерение внутриглазного давления</t>
  </si>
  <si>
    <t>Врач хирург</t>
  </si>
  <si>
    <t>Периметрия (рефрактометрия)</t>
  </si>
  <si>
    <t>Визометрия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</si>
</sst>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u/>
      <sz val="10"/>
      <color theme="10"/>
      <name val="Calibri"/>
      <family val="2"/>
      <charset val="204"/>
    </font>
    <font>
      <u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2" fillId="2" borderId="6" applyNumberFormat="0" applyAlignment="0" applyProtection="0"/>
  </cellStyleXfs>
  <cellXfs count="5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left" vertical="center" indent="15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/>
    <xf numFmtId="0" fontId="9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 applyAlignment="1">
      <alignment horizontal="center"/>
    </xf>
    <xf numFmtId="4" fontId="4" fillId="0" borderId="2" xfId="0" applyNumberFormat="1" applyFont="1" applyBorder="1"/>
    <xf numFmtId="4" fontId="4" fillId="0" borderId="0" xfId="0" applyNumberFormat="1" applyFont="1"/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justify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2" xfId="0" applyFont="1" applyBorder="1" applyAlignment="1">
      <alignment horizontal="center" vertical="top" wrapText="1"/>
    </xf>
    <xf numFmtId="0" fontId="4" fillId="0" borderId="2" xfId="0" applyFont="1" applyBorder="1"/>
    <xf numFmtId="164" fontId="1" fillId="0" borderId="2" xfId="3" applyNumberFormat="1" applyFont="1" applyFill="1" applyBorder="1"/>
    <xf numFmtId="49" fontId="2" fillId="0" borderId="0" xfId="1" applyNumberFormat="1" applyAlignment="1" applyProtection="1">
      <alignment wrapText="1"/>
    </xf>
    <xf numFmtId="0" fontId="1" fillId="0" borderId="4" xfId="2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49" fontId="2" fillId="0" borderId="0" xfId="1" applyNumberFormat="1" applyAlignment="1" applyProtection="1">
      <alignment horizontal="left" wrapText="1"/>
    </xf>
    <xf numFmtId="4" fontId="0" fillId="0" borderId="0" xfId="0" applyNumberFormat="1"/>
    <xf numFmtId="4" fontId="9" fillId="0" borderId="2" xfId="0" applyNumberFormat="1" applyFont="1" applyBorder="1"/>
    <xf numFmtId="0" fontId="1" fillId="0" borderId="2" xfId="0" applyFont="1" applyBorder="1" applyAlignment="1">
      <alignment horizontal="left"/>
    </xf>
    <xf numFmtId="4" fontId="1" fillId="0" borderId="2" xfId="0" applyNumberFormat="1" applyFont="1" applyBorder="1" applyAlignment="1">
      <alignment horizontal="right"/>
    </xf>
    <xf numFmtId="0" fontId="1" fillId="0" borderId="2" xfId="2" applyFont="1" applyBorder="1" applyAlignment="1">
      <alignment horizontal="left"/>
    </xf>
    <xf numFmtId="4" fontId="1" fillId="0" borderId="2" xfId="0" applyNumberFormat="1" applyFont="1" applyBorder="1" applyAlignment="1">
      <alignment horizontal="right" vertical="top"/>
    </xf>
    <xf numFmtId="0" fontId="0" fillId="0" borderId="0" xfId="0" applyAlignment="1">
      <alignment horizontal="center"/>
    </xf>
    <xf numFmtId="0" fontId="1" fillId="0" borderId="5" xfId="2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2" fillId="0" borderId="0" xfId="1" applyNumberFormat="1" applyAlignment="1" applyProtection="1">
      <alignment horizontal="center" wrapText="1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9" fontId="2" fillId="0" borderId="0" xfId="1" applyNumberFormat="1" applyAlignment="1" applyProtection="1">
      <alignment horizontal="left" wrapText="1"/>
    </xf>
    <xf numFmtId="0" fontId="9" fillId="0" borderId="2" xfId="0" applyFont="1" applyBorder="1" applyAlignment="1">
      <alignment horizontal="left"/>
    </xf>
    <xf numFmtId="0" fontId="2" fillId="0" borderId="0" xfId="1" applyAlignment="1" applyProtection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1" applyFont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</cellXfs>
  <cellStyles count="4">
    <cellStyle name="Вывод" xfId="3" builtinId="21"/>
    <cellStyle name="Гиперссылка" xfId="1" builtinId="8"/>
    <cellStyle name="Обычный" xfId="0" builtinId="0"/>
    <cellStyle name="Обычный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</xdr:colOff>
      <xdr:row>14</xdr:row>
      <xdr:rowOff>133350</xdr:rowOff>
    </xdr:from>
    <xdr:to>
      <xdr:col>3</xdr:col>
      <xdr:colOff>123825</xdr:colOff>
      <xdr:row>32</xdr:row>
      <xdr:rowOff>0</xdr:rowOff>
    </xdr:to>
    <xdr:sp macro="" textlink="">
      <xdr:nvSpPr>
        <xdr:cNvPr id="426" name="Text Box 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4381500" y="3276600"/>
          <a:ext cx="76200" cy="399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27" name="Text Box 1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28" name="Text Box 1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29" name="Text Box 1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0" name="Text Box 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1" name="Text Box 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2" name="Text Box 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3" name="Text Box 1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4" name="Text Box 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5" name="Text Box 1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6" name="Text Box 1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7" name="Text Box 1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8" name="Text Box 1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39" name="Text Box 1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0" name="Text Box 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1" name="Text Box 1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2" name="Text Box 1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28</xdr:row>
      <xdr:rowOff>76200</xdr:rowOff>
    </xdr:from>
    <xdr:to>
      <xdr:col>1</xdr:col>
      <xdr:colOff>133350</xdr:colOff>
      <xdr:row>29</xdr:row>
      <xdr:rowOff>0</xdr:rowOff>
    </xdr:to>
    <xdr:sp macro="" textlink="">
      <xdr:nvSpPr>
        <xdr:cNvPr id="443" name="Text Box 1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552450" y="16116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4" name="Text Box 1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5" name="Text Box 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6" name="Text Box 1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7" name="Text Box 1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25</xdr:row>
      <xdr:rowOff>76200</xdr:rowOff>
    </xdr:from>
    <xdr:to>
      <xdr:col>1</xdr:col>
      <xdr:colOff>133350</xdr:colOff>
      <xdr:row>26</xdr:row>
      <xdr:rowOff>0</xdr:rowOff>
    </xdr:to>
    <xdr:sp macro="" textlink="">
      <xdr:nvSpPr>
        <xdr:cNvPr id="448" name="Text Box 1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552450" y="155448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49" name="Text Box 1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0" name="Text Box 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1" name="Text Box 1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2" name="Text Box 1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3" name="Text Box 1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4" name="Text Box 1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5" name="Text Box 1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6" name="Text Box 1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7" name="Text Box 1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8" name="Text Box 1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59" name="Text Box 1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0" name="Text Box 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1" name="Text Box 1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2" name="Text Box 1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17</xdr:row>
      <xdr:rowOff>76200</xdr:rowOff>
    </xdr:from>
    <xdr:to>
      <xdr:col>1</xdr:col>
      <xdr:colOff>133350</xdr:colOff>
      <xdr:row>18</xdr:row>
      <xdr:rowOff>0</xdr:rowOff>
    </xdr:to>
    <xdr:sp macro="" textlink="">
      <xdr:nvSpPr>
        <xdr:cNvPr id="463" name="Text Box 1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552450" y="14211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114300</xdr:colOff>
      <xdr:row>24</xdr:row>
      <xdr:rowOff>47625</xdr:rowOff>
    </xdr:from>
    <xdr:to>
      <xdr:col>1</xdr:col>
      <xdr:colOff>190500</xdr:colOff>
      <xdr:row>24</xdr:row>
      <xdr:rowOff>161925</xdr:rowOff>
    </xdr:to>
    <xdr:sp macro="" textlink="">
      <xdr:nvSpPr>
        <xdr:cNvPr id="466" name="Text Box 1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609600" y="543877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142875</xdr:colOff>
      <xdr:row>24</xdr:row>
      <xdr:rowOff>142875</xdr:rowOff>
    </xdr:from>
    <xdr:to>
      <xdr:col>1</xdr:col>
      <xdr:colOff>219075</xdr:colOff>
      <xdr:row>25</xdr:row>
      <xdr:rowOff>66675</xdr:rowOff>
    </xdr:to>
    <xdr:sp macro="" textlink="">
      <xdr:nvSpPr>
        <xdr:cNvPr id="467" name="Text Box 1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638175" y="5534025"/>
          <a:ext cx="76200" cy="114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68" name="Text Box 1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69" name="Text Box 1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0" name="Text Box 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1" name="Text Box 1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2" name="Text Box 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3" name="Text Box 1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4" name="Text Box 1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475" name="Text Box 1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2" name="Text Box 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3" name="Text Box 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4" name="Text Box 1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5" name="Text Box 1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6" name="Text Box 1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7" name="Text Box 1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8" name="Text Box 1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89" name="Text Box 1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0" name="Text Box 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1" name="Text Box 1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2" name="Text Box 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26</xdr:row>
      <xdr:rowOff>0</xdr:rowOff>
    </xdr:from>
    <xdr:to>
      <xdr:col>1</xdr:col>
      <xdr:colOff>133350</xdr:colOff>
      <xdr:row>26</xdr:row>
      <xdr:rowOff>0</xdr:rowOff>
    </xdr:to>
    <xdr:sp macro="" textlink="">
      <xdr:nvSpPr>
        <xdr:cNvPr id="493" name="Text Box 1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628650" y="15659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494" name="Text Box 1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495" name="Text Box 1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496" name="Text Box 1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497" name="Text Box 1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498" name="Text Box 1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499" name="Text Box 1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500" name="Text Box 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501" name="Text Box 1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2" name="Text Box 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3" name="Text Box 1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4" name="Text Box 1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5" name="Text Box 1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6" name="Text Box 1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7" name="Text Box 1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508" name="Text Box 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509" name="Text Box 1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0" name="Text Box 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1" name="Text Box 1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2" name="Text Box 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3" name="Text Box 1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4" name="Text Box 1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5" name="Text Box 1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26</xdr:row>
      <xdr:rowOff>323850</xdr:rowOff>
    </xdr:to>
    <xdr:sp macro="" textlink="">
      <xdr:nvSpPr>
        <xdr:cNvPr id="516" name="Text Box 1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26</xdr:row>
      <xdr:rowOff>219075</xdr:rowOff>
    </xdr:from>
    <xdr:to>
      <xdr:col>1</xdr:col>
      <xdr:colOff>1743075</xdr:colOff>
      <xdr:row>27</xdr:row>
      <xdr:rowOff>0</xdr:rowOff>
    </xdr:to>
    <xdr:sp macro="" textlink="">
      <xdr:nvSpPr>
        <xdr:cNvPr id="517" name="Text Box 1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2162175" y="15849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18" name="Text Box 1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19" name="Text Box 1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0" name="Text Box 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1" name="Text Box 1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2" name="Text Box 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3" name="Text Box 1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4" name="Text Box 1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5" name="Text Box 1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552450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6" name="Text Box 1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7" name="Text Box 1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8" name="Text Box 1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24</xdr:row>
      <xdr:rowOff>0</xdr:rowOff>
    </xdr:from>
    <xdr:to>
      <xdr:col>1</xdr:col>
      <xdr:colOff>133350</xdr:colOff>
      <xdr:row>24</xdr:row>
      <xdr:rowOff>0</xdr:rowOff>
    </xdr:to>
    <xdr:sp macro="" textlink="">
      <xdr:nvSpPr>
        <xdr:cNvPr id="529" name="Text Box 1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628650" y="15278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0" name="Text Box 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1" name="Text Box 1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2" name="Text Box 1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3" name="Text Box 1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4" name="Text Box 1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5" name="Text Box 1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6" name="Text Box 1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24</xdr:row>
      <xdr:rowOff>0</xdr:rowOff>
    </xdr:from>
    <xdr:to>
      <xdr:col>1</xdr:col>
      <xdr:colOff>1743075</xdr:colOff>
      <xdr:row>24</xdr:row>
      <xdr:rowOff>0</xdr:rowOff>
    </xdr:to>
    <xdr:sp macro="" textlink="">
      <xdr:nvSpPr>
        <xdr:cNvPr id="537" name="Text Box 1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2162175" y="15278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38" name="Text Box 1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39" name="Text Box 1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0" name="Text Box 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1" name="Text Box 1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2" name="Text Box 1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3" name="Text Box 1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4" name="Text Box 1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14</xdr:row>
      <xdr:rowOff>76200</xdr:rowOff>
    </xdr:from>
    <xdr:to>
      <xdr:col>1</xdr:col>
      <xdr:colOff>133350</xdr:colOff>
      <xdr:row>15</xdr:row>
      <xdr:rowOff>28575</xdr:rowOff>
    </xdr:to>
    <xdr:sp macro="" textlink="">
      <xdr:nvSpPr>
        <xdr:cNvPr id="545" name="Text Box 1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552450" y="13211175"/>
          <a:ext cx="7620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2" name="Text Box 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3" name="Text Box 1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4" name="Text Box 1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5" name="Text Box 1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6" name="Text Box 1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7" name="Text Box 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8" name="Text Box 1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59" name="Text Box 1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552450" y="154686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0" name="Text Box 1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1" name="Text Box 1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2" name="Text Box 1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25</xdr:row>
      <xdr:rowOff>0</xdr:rowOff>
    </xdr:from>
    <xdr:to>
      <xdr:col>1</xdr:col>
      <xdr:colOff>133350</xdr:colOff>
      <xdr:row>25</xdr:row>
      <xdr:rowOff>0</xdr:rowOff>
    </xdr:to>
    <xdr:sp macro="" textlink="">
      <xdr:nvSpPr>
        <xdr:cNvPr id="563" name="Text Box 1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628650" y="154686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64" name="Text Box 1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65" name="Text Box 1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66" name="Text Box 1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67" name="Text Box 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68" name="Text Box 1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69" name="Text Box 1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26</xdr:row>
      <xdr:rowOff>180975</xdr:rowOff>
    </xdr:to>
    <xdr:sp macro="" textlink="">
      <xdr:nvSpPr>
        <xdr:cNvPr id="570" name="Text Box 1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76200</xdr:rowOff>
    </xdr:from>
    <xdr:to>
      <xdr:col>1</xdr:col>
      <xdr:colOff>133350</xdr:colOff>
      <xdr:row>27</xdr:row>
      <xdr:rowOff>0</xdr:rowOff>
    </xdr:to>
    <xdr:sp macro="" textlink="">
      <xdr:nvSpPr>
        <xdr:cNvPr id="571" name="Text Box 1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552450" y="157353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2" name="Text Box 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3" name="Text Box 1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4" name="Text Box 1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5" name="Text Box 1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6" name="Text Box 1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7" name="Text Box 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95250</xdr:rowOff>
    </xdr:to>
    <xdr:sp macro="" textlink="">
      <xdr:nvSpPr>
        <xdr:cNvPr id="578" name="Text Box 1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25</xdr:row>
      <xdr:rowOff>361950</xdr:rowOff>
    </xdr:from>
    <xdr:to>
      <xdr:col>1</xdr:col>
      <xdr:colOff>133350</xdr:colOff>
      <xdr:row>26</xdr:row>
      <xdr:rowOff>142875</xdr:rowOff>
    </xdr:to>
    <xdr:sp macro="" textlink="">
      <xdr:nvSpPr>
        <xdr:cNvPr id="579" name="Text Box 1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552450" y="156591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1695450</xdr:colOff>
      <xdr:row>25</xdr:row>
      <xdr:rowOff>161925</xdr:rowOff>
    </xdr:from>
    <xdr:to>
      <xdr:col>1</xdr:col>
      <xdr:colOff>1771650</xdr:colOff>
      <xdr:row>25</xdr:row>
      <xdr:rowOff>161925</xdr:rowOff>
    </xdr:to>
    <xdr:sp macro="" textlink="">
      <xdr:nvSpPr>
        <xdr:cNvPr id="580" name="Text Box 1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2190750" y="5934075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1" name="Text Box 1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25</xdr:row>
      <xdr:rowOff>323850</xdr:rowOff>
    </xdr:to>
    <xdr:sp macro="" textlink="">
      <xdr:nvSpPr>
        <xdr:cNvPr id="582" name="Text Box 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3" name="Text Box 1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25</xdr:row>
      <xdr:rowOff>323850</xdr:rowOff>
    </xdr:to>
    <xdr:sp macro="" textlink="">
      <xdr:nvSpPr>
        <xdr:cNvPr id="584" name="Text Box 1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5" name="Text Box 1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25</xdr:row>
      <xdr:rowOff>323850</xdr:rowOff>
    </xdr:to>
    <xdr:sp macro="" textlink="">
      <xdr:nvSpPr>
        <xdr:cNvPr id="586" name="Text Box 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25</xdr:row>
      <xdr:rowOff>219075</xdr:rowOff>
    </xdr:from>
    <xdr:to>
      <xdr:col>1</xdr:col>
      <xdr:colOff>1743075</xdr:colOff>
      <xdr:row>26</xdr:row>
      <xdr:rowOff>0</xdr:rowOff>
    </xdr:to>
    <xdr:sp macro="" textlink="">
      <xdr:nvSpPr>
        <xdr:cNvPr id="587" name="Text Box 1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2162175" y="15659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88" name="Text Box 1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89" name="Text Box 1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0" name="Text Box 1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1" name="Text Box 1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2" name="Text Box 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3" name="Text Box 1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4" name="Text Box 1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5" name="Text Box 1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552450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6" name="Text Box 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7" name="Text Box 1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8" name="Text Box 1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133350</xdr:colOff>
      <xdr:row>21</xdr:row>
      <xdr:rowOff>0</xdr:rowOff>
    </xdr:from>
    <xdr:to>
      <xdr:col>1</xdr:col>
      <xdr:colOff>133350</xdr:colOff>
      <xdr:row>21</xdr:row>
      <xdr:rowOff>0</xdr:rowOff>
    </xdr:to>
    <xdr:sp macro="" textlink="">
      <xdr:nvSpPr>
        <xdr:cNvPr id="599" name="Text Box 1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628650" y="14897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0" name="Text Box 1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1" name="Text Box 1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2" name="Text Box 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3" name="Text Box 1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4" name="Text Box 1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5" name="Text Box 1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6" name="Text Box 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1666875</xdr:colOff>
      <xdr:row>21</xdr:row>
      <xdr:rowOff>0</xdr:rowOff>
    </xdr:from>
    <xdr:to>
      <xdr:col>1</xdr:col>
      <xdr:colOff>1743075</xdr:colOff>
      <xdr:row>21</xdr:row>
      <xdr:rowOff>0</xdr:rowOff>
    </xdr:to>
    <xdr:sp macro="" textlink="">
      <xdr:nvSpPr>
        <xdr:cNvPr id="607" name="Text Box 1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2162175" y="14897100"/>
          <a:ext cx="762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08" name="Text Box 1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09" name="Text Box 1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10" name="Text Box 1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11" name="Text Box 1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12" name="Text Box 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13" name="Text Box 1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27</xdr:row>
      <xdr:rowOff>180975</xdr:rowOff>
    </xdr:to>
    <xdr:sp macro="" textlink="">
      <xdr:nvSpPr>
        <xdr:cNvPr id="614" name="Text Box 1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04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27</xdr:row>
      <xdr:rowOff>76200</xdr:rowOff>
    </xdr:from>
    <xdr:to>
      <xdr:col>1</xdr:col>
      <xdr:colOff>133350</xdr:colOff>
      <xdr:row>28</xdr:row>
      <xdr:rowOff>0</xdr:rowOff>
    </xdr:to>
    <xdr:sp macro="" textlink="">
      <xdr:nvSpPr>
        <xdr:cNvPr id="615" name="Text Box 1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552450" y="15925800"/>
          <a:ext cx="762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16" name="Text Box 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17" name="Text Box 1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18" name="Text Box 1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19" name="Text Box 1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20" name="Text Box 1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21" name="Text Box 1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95250</xdr:rowOff>
    </xdr:to>
    <xdr:sp macro="" textlink="">
      <xdr:nvSpPr>
        <xdr:cNvPr id="622" name="Text Box 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95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26</xdr:row>
      <xdr:rowOff>361950</xdr:rowOff>
    </xdr:from>
    <xdr:to>
      <xdr:col>1</xdr:col>
      <xdr:colOff>133350</xdr:colOff>
      <xdr:row>27</xdr:row>
      <xdr:rowOff>142875</xdr:rowOff>
    </xdr:to>
    <xdr:sp macro="" textlink="">
      <xdr:nvSpPr>
        <xdr:cNvPr id="623" name="Text Box 1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552450" y="15849600"/>
          <a:ext cx="7620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4" name="Text Box 1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5" name="Text Box 1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6" name="Text Box 1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7" name="Text Box 1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7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8" name="Text Box 1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552450" y="10248900"/>
          <a:ext cx="76200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39" name="Text Box 1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0" name="Text Box 1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1" name="Text Box 1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2" name="Text Box 1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57150</xdr:colOff>
      <xdr:row>9</xdr:row>
      <xdr:rowOff>76200</xdr:rowOff>
    </xdr:from>
    <xdr:to>
      <xdr:col>1</xdr:col>
      <xdr:colOff>133350</xdr:colOff>
      <xdr:row>10</xdr:row>
      <xdr:rowOff>0</xdr:rowOff>
    </xdr:to>
    <xdr:sp macro="" textlink="">
      <xdr:nvSpPr>
        <xdr:cNvPr id="643" name="Text Box 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552450" y="10591800"/>
          <a:ext cx="76200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D833979E70E696AE92584DA280381B40E7C74FCB171E7681A40ADECDED266245CAC09F9C10F90E32C78533D6D9F2E96121445C5900E3E8D2S3TB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N52"/>
  <sheetViews>
    <sheetView tabSelected="1" topLeftCell="A7" workbookViewId="0">
      <selection activeCell="B35" sqref="B35"/>
    </sheetView>
  </sheetViews>
  <sheetFormatPr defaultRowHeight="15" x14ac:dyDescent="0.25"/>
  <cols>
    <col min="1" max="1" width="7.42578125" customWidth="1"/>
    <col min="2" max="2" width="63.7109375" customWidth="1"/>
    <col min="3" max="3" width="14.7109375" customWidth="1"/>
    <col min="4" max="4" width="11.5703125" customWidth="1"/>
    <col min="5" max="5" width="11.5703125" style="30" customWidth="1"/>
    <col min="6" max="8" width="12.5703125" customWidth="1"/>
    <col min="9" max="13" width="13.85546875" customWidth="1"/>
    <col min="14" max="14" width="9.140625" customWidth="1"/>
  </cols>
  <sheetData>
    <row r="2" spans="1:14" x14ac:dyDescent="0.25">
      <c r="E2" s="32"/>
      <c r="F2" s="2"/>
      <c r="G2" s="2"/>
      <c r="L2" s="37" t="s">
        <v>0</v>
      </c>
      <c r="M2" s="37"/>
    </row>
    <row r="3" spans="1:14" x14ac:dyDescent="0.25">
      <c r="I3" s="38" t="s">
        <v>1</v>
      </c>
      <c r="J3" s="38"/>
      <c r="K3" s="38"/>
      <c r="L3" s="38"/>
      <c r="M3" s="38"/>
    </row>
    <row r="4" spans="1:14" x14ac:dyDescent="0.25">
      <c r="I4" s="38"/>
      <c r="J4" s="38"/>
      <c r="K4" s="38"/>
      <c r="L4" s="38"/>
      <c r="M4" s="38"/>
    </row>
    <row r="5" spans="1:14" ht="30.75" customHeight="1" x14ac:dyDescent="0.25">
      <c r="I5" s="38"/>
      <c r="J5" s="38"/>
      <c r="K5" s="38"/>
      <c r="L5" s="38"/>
      <c r="M5" s="38"/>
    </row>
    <row r="6" spans="1:14" x14ac:dyDescent="0.25">
      <c r="E6" s="33"/>
      <c r="F6" s="4"/>
      <c r="G6" s="4"/>
      <c r="H6" s="4"/>
    </row>
    <row r="7" spans="1:14" ht="36.75" customHeight="1" x14ac:dyDescent="0.25">
      <c r="A7" s="39" t="s">
        <v>2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</row>
    <row r="8" spans="1:14" x14ac:dyDescent="0.25">
      <c r="A8" s="1"/>
      <c r="B8" s="41" t="s">
        <v>28</v>
      </c>
      <c r="C8" s="41"/>
      <c r="D8" s="41"/>
      <c r="E8" s="41"/>
      <c r="F8" s="41"/>
      <c r="G8" s="41"/>
      <c r="H8" s="1"/>
      <c r="I8" s="1"/>
      <c r="J8" s="1"/>
      <c r="K8" s="1"/>
      <c r="L8" s="1"/>
      <c r="M8" s="1"/>
    </row>
    <row r="9" spans="1:14" x14ac:dyDescent="0.25">
      <c r="A9" s="1"/>
      <c r="B9" s="16"/>
      <c r="C9" s="16"/>
      <c r="D9" s="16"/>
      <c r="E9" s="34"/>
      <c r="F9" s="16"/>
      <c r="G9" s="16"/>
      <c r="H9" s="1"/>
      <c r="I9" s="1"/>
      <c r="J9" s="1"/>
      <c r="K9" s="1"/>
      <c r="L9" s="1"/>
      <c r="M9" s="1"/>
    </row>
    <row r="10" spans="1:14" ht="15" customHeight="1" x14ac:dyDescent="0.25">
      <c r="A10" s="1"/>
      <c r="B10" s="42" t="s">
        <v>50</v>
      </c>
      <c r="C10" s="42"/>
      <c r="D10" s="42"/>
      <c r="E10" s="42"/>
      <c r="F10" s="42"/>
      <c r="G10" s="42"/>
      <c r="K10" t="s">
        <v>52</v>
      </c>
      <c r="M10" s="1"/>
    </row>
    <row r="11" spans="1:14" x14ac:dyDescent="0.25">
      <c r="A11" s="1"/>
      <c r="D11" s="3" t="s">
        <v>3</v>
      </c>
      <c r="E11" s="35"/>
      <c r="F11" s="1"/>
      <c r="G11" s="1"/>
      <c r="H11" s="1"/>
      <c r="J11" s="40" t="s">
        <v>4</v>
      </c>
      <c r="K11" s="40"/>
      <c r="L11" s="40"/>
    </row>
    <row r="12" spans="1:14" x14ac:dyDescent="0.25">
      <c r="A12" s="42" t="s">
        <v>5</v>
      </c>
      <c r="B12" s="42"/>
      <c r="C12" s="42"/>
      <c r="D12" s="42"/>
      <c r="E12" s="42"/>
      <c r="F12" s="42" t="s">
        <v>6</v>
      </c>
      <c r="G12" s="42"/>
      <c r="H12" s="42"/>
      <c r="I12" s="42"/>
      <c r="J12" s="42"/>
      <c r="K12" s="42"/>
      <c r="L12" s="42"/>
      <c r="M12" s="42"/>
    </row>
    <row r="13" spans="1:14" x14ac:dyDescent="0.25">
      <c r="A13" s="1"/>
    </row>
    <row r="14" spans="1:14" x14ac:dyDescent="0.25">
      <c r="A14" s="43" t="s">
        <v>7</v>
      </c>
      <c r="B14" s="43" t="s">
        <v>8</v>
      </c>
      <c r="C14" s="43" t="s">
        <v>9</v>
      </c>
      <c r="D14" s="43" t="s">
        <v>10</v>
      </c>
      <c r="E14" s="43" t="s">
        <v>11</v>
      </c>
      <c r="F14" s="43" t="s">
        <v>12</v>
      </c>
      <c r="G14" s="43"/>
      <c r="H14" s="43"/>
      <c r="I14" s="43" t="s">
        <v>13</v>
      </c>
      <c r="J14" s="43"/>
      <c r="K14" s="43"/>
      <c r="L14" s="43" t="s">
        <v>14</v>
      </c>
      <c r="M14" s="43" t="s">
        <v>15</v>
      </c>
    </row>
    <row r="15" spans="1:14" ht="57" x14ac:dyDescent="0.25">
      <c r="A15" s="43"/>
      <c r="B15" s="43"/>
      <c r="C15" s="43"/>
      <c r="D15" s="43"/>
      <c r="E15" s="43"/>
      <c r="F15" s="6" t="s">
        <v>16</v>
      </c>
      <c r="G15" s="6" t="s">
        <v>17</v>
      </c>
      <c r="H15" s="6" t="s">
        <v>18</v>
      </c>
      <c r="I15" s="6" t="s">
        <v>19</v>
      </c>
      <c r="J15" s="6" t="s">
        <v>20</v>
      </c>
      <c r="K15" s="6" t="s">
        <v>21</v>
      </c>
      <c r="L15" s="43"/>
      <c r="M15" s="43"/>
    </row>
    <row r="16" spans="1:14" x14ac:dyDescent="0.25">
      <c r="A16" s="7">
        <v>1</v>
      </c>
      <c r="B16" s="26" t="s">
        <v>31</v>
      </c>
      <c r="C16" s="22" t="s">
        <v>32</v>
      </c>
      <c r="D16" s="17" t="s">
        <v>29</v>
      </c>
      <c r="E16" s="7">
        <v>1</v>
      </c>
      <c r="F16" s="27">
        <v>305</v>
      </c>
      <c r="G16" s="19">
        <v>310</v>
      </c>
      <c r="H16" s="19">
        <v>325</v>
      </c>
      <c r="I16" s="8">
        <f>AVERAGE(F16:H16)</f>
        <v>313.33333333333331</v>
      </c>
      <c r="J16" s="7">
        <f>SQRT(SUM(POWER(F16-I16,2),POWER(G16-I16,2),POWER(H16-I16,2))/2)</f>
        <v>10.408329997330663</v>
      </c>
      <c r="K16" s="7">
        <f>J16/I16*100</f>
        <v>3.3218074459565949</v>
      </c>
      <c r="L16" s="9">
        <v>313.33</v>
      </c>
      <c r="M16" s="9">
        <f>L16*E16</f>
        <v>313.33</v>
      </c>
      <c r="N16" s="24"/>
    </row>
    <row r="17" spans="1:14" x14ac:dyDescent="0.25">
      <c r="A17" s="7">
        <v>2</v>
      </c>
      <c r="B17" s="26" t="s">
        <v>33</v>
      </c>
      <c r="C17" s="22" t="s">
        <v>32</v>
      </c>
      <c r="D17" s="17" t="s">
        <v>29</v>
      </c>
      <c r="E17" s="7">
        <v>1</v>
      </c>
      <c r="F17" s="27">
        <v>410</v>
      </c>
      <c r="G17" s="19">
        <v>425</v>
      </c>
      <c r="H17" s="19">
        <v>435</v>
      </c>
      <c r="I17" s="8">
        <f t="shared" ref="I17:I35" si="0">AVERAGE(F17:H17)</f>
        <v>423.33333333333331</v>
      </c>
      <c r="J17" s="7">
        <f t="shared" ref="J17:J35" si="1">SQRT(SUM(POWER(F17-I17,2),POWER(G17-I17,2),POWER(H17-I17,2))/2)</f>
        <v>12.583057392117915</v>
      </c>
      <c r="K17" s="7">
        <f t="shared" ref="K17:K35" si="2">J17/I17*100</f>
        <v>2.9723757619176179</v>
      </c>
      <c r="L17" s="9">
        <v>423.33</v>
      </c>
      <c r="M17" s="9">
        <f t="shared" ref="M17:M35" si="3">L17*E17</f>
        <v>423.33</v>
      </c>
      <c r="N17" s="24"/>
    </row>
    <row r="18" spans="1:14" x14ac:dyDescent="0.25">
      <c r="A18" s="7">
        <v>3</v>
      </c>
      <c r="B18" s="26" t="s">
        <v>34</v>
      </c>
      <c r="C18" s="22" t="s">
        <v>32</v>
      </c>
      <c r="D18" s="17" t="s">
        <v>29</v>
      </c>
      <c r="E18" s="7">
        <v>1</v>
      </c>
      <c r="F18" s="27">
        <v>390</v>
      </c>
      <c r="G18" s="19">
        <v>400</v>
      </c>
      <c r="H18" s="19">
        <v>410</v>
      </c>
      <c r="I18" s="8">
        <f t="shared" si="0"/>
        <v>400</v>
      </c>
      <c r="J18" s="7">
        <f t="shared" si="1"/>
        <v>10</v>
      </c>
      <c r="K18" s="7">
        <f t="shared" si="2"/>
        <v>2.5</v>
      </c>
      <c r="L18" s="9">
        <v>400</v>
      </c>
      <c r="M18" s="9">
        <f t="shared" si="3"/>
        <v>400</v>
      </c>
      <c r="N18" s="24"/>
    </row>
    <row r="19" spans="1:14" x14ac:dyDescent="0.25">
      <c r="A19" s="7">
        <v>4</v>
      </c>
      <c r="B19" s="26" t="s">
        <v>35</v>
      </c>
      <c r="C19" s="22" t="s">
        <v>32</v>
      </c>
      <c r="D19" s="17" t="s">
        <v>29</v>
      </c>
      <c r="E19" s="7">
        <v>1</v>
      </c>
      <c r="F19" s="27">
        <v>275</v>
      </c>
      <c r="G19" s="19">
        <v>280</v>
      </c>
      <c r="H19" s="19">
        <v>300</v>
      </c>
      <c r="I19" s="8">
        <f t="shared" si="0"/>
        <v>285</v>
      </c>
      <c r="J19" s="7">
        <f t="shared" si="1"/>
        <v>13.228756555322953</v>
      </c>
      <c r="K19" s="7">
        <f t="shared" si="2"/>
        <v>4.6416689667799833</v>
      </c>
      <c r="L19" s="9">
        <v>285</v>
      </c>
      <c r="M19" s="9">
        <f t="shared" si="3"/>
        <v>285</v>
      </c>
      <c r="N19" s="24"/>
    </row>
    <row r="20" spans="1:14" x14ac:dyDescent="0.25">
      <c r="A20" s="7">
        <v>5</v>
      </c>
      <c r="B20" s="26" t="s">
        <v>54</v>
      </c>
      <c r="C20" s="22" t="s">
        <v>32</v>
      </c>
      <c r="D20" s="17" t="s">
        <v>29</v>
      </c>
      <c r="E20" s="7">
        <v>1</v>
      </c>
      <c r="F20" s="27">
        <v>340</v>
      </c>
      <c r="G20" s="19">
        <v>350</v>
      </c>
      <c r="H20" s="19">
        <v>400</v>
      </c>
      <c r="I20" s="8">
        <f t="shared" si="0"/>
        <v>363.33333333333331</v>
      </c>
      <c r="J20" s="7">
        <f t="shared" si="1"/>
        <v>32.145502536643185</v>
      </c>
      <c r="K20" s="7">
        <f t="shared" si="2"/>
        <v>8.8473860192595932</v>
      </c>
      <c r="L20" s="9">
        <v>363.33</v>
      </c>
      <c r="M20" s="9">
        <f t="shared" si="3"/>
        <v>363.33</v>
      </c>
      <c r="N20" s="24"/>
    </row>
    <row r="21" spans="1:14" x14ac:dyDescent="0.25">
      <c r="A21" s="7">
        <v>6</v>
      </c>
      <c r="B21" s="26" t="s">
        <v>36</v>
      </c>
      <c r="C21" s="22" t="s">
        <v>32</v>
      </c>
      <c r="D21" s="17" t="s">
        <v>29</v>
      </c>
      <c r="E21" s="7">
        <v>1</v>
      </c>
      <c r="F21" s="27">
        <v>250</v>
      </c>
      <c r="G21" s="19">
        <v>270</v>
      </c>
      <c r="H21" s="19">
        <v>290</v>
      </c>
      <c r="I21" s="8">
        <f t="shared" si="0"/>
        <v>270</v>
      </c>
      <c r="J21" s="7">
        <f t="shared" si="1"/>
        <v>20</v>
      </c>
      <c r="K21" s="7">
        <f t="shared" si="2"/>
        <v>7.4074074074074066</v>
      </c>
      <c r="L21" s="9">
        <v>270</v>
      </c>
      <c r="M21" s="9">
        <f t="shared" si="3"/>
        <v>270</v>
      </c>
      <c r="N21" s="24"/>
    </row>
    <row r="22" spans="1:14" x14ac:dyDescent="0.25">
      <c r="A22" s="7">
        <v>7</v>
      </c>
      <c r="B22" s="26" t="s">
        <v>37</v>
      </c>
      <c r="C22" s="22" t="s">
        <v>32</v>
      </c>
      <c r="D22" s="17" t="s">
        <v>29</v>
      </c>
      <c r="E22" s="7">
        <v>1</v>
      </c>
      <c r="F22" s="27">
        <v>87</v>
      </c>
      <c r="G22" s="19">
        <v>100</v>
      </c>
      <c r="H22" s="19">
        <v>150</v>
      </c>
      <c r="I22" s="8">
        <f t="shared" si="0"/>
        <v>112.33333333333333</v>
      </c>
      <c r="J22" s="7">
        <f t="shared" si="1"/>
        <v>33.261589458913917</v>
      </c>
      <c r="K22" s="7">
        <f t="shared" si="2"/>
        <v>29.609723553929307</v>
      </c>
      <c r="L22" s="9">
        <v>112.33</v>
      </c>
      <c r="M22" s="9">
        <f t="shared" si="3"/>
        <v>112.33</v>
      </c>
      <c r="N22" s="24"/>
    </row>
    <row r="23" spans="1:14" x14ac:dyDescent="0.25">
      <c r="A23" s="7">
        <v>8</v>
      </c>
      <c r="B23" s="26" t="s">
        <v>38</v>
      </c>
      <c r="C23" s="22" t="s">
        <v>32</v>
      </c>
      <c r="D23" s="17" t="s">
        <v>29</v>
      </c>
      <c r="E23" s="7">
        <v>1</v>
      </c>
      <c r="F23" s="27">
        <v>250</v>
      </c>
      <c r="G23" s="19">
        <v>270</v>
      </c>
      <c r="H23" s="19">
        <v>290</v>
      </c>
      <c r="I23" s="8">
        <f t="shared" si="0"/>
        <v>270</v>
      </c>
      <c r="J23" s="7">
        <f t="shared" si="1"/>
        <v>20</v>
      </c>
      <c r="K23" s="7">
        <f t="shared" si="2"/>
        <v>7.4074074074074066</v>
      </c>
      <c r="L23" s="9">
        <v>270</v>
      </c>
      <c r="M23" s="9">
        <f t="shared" si="3"/>
        <v>270</v>
      </c>
      <c r="N23" s="24"/>
    </row>
    <row r="24" spans="1:14" x14ac:dyDescent="0.25">
      <c r="A24" s="7">
        <v>9</v>
      </c>
      <c r="B24" s="26" t="s">
        <v>55</v>
      </c>
      <c r="C24" s="22" t="s">
        <v>32</v>
      </c>
      <c r="D24" s="17" t="s">
        <v>29</v>
      </c>
      <c r="E24" s="7">
        <v>1</v>
      </c>
      <c r="F24" s="27">
        <v>230</v>
      </c>
      <c r="G24" s="19">
        <v>250</v>
      </c>
      <c r="H24" s="19">
        <v>270</v>
      </c>
      <c r="I24" s="8">
        <f t="shared" ref="I24" si="4">AVERAGE(F24:H24)</f>
        <v>250</v>
      </c>
      <c r="J24" s="7">
        <f t="shared" ref="J24" si="5">SQRT(SUM(POWER(F24-I24,2),POWER(G24-I24,2),POWER(H24-I24,2))/2)</f>
        <v>20</v>
      </c>
      <c r="K24" s="7">
        <f t="shared" ref="K24" si="6">J24/I24*100</f>
        <v>8</v>
      </c>
      <c r="L24" s="9">
        <v>250</v>
      </c>
      <c r="M24" s="9">
        <f t="shared" si="3"/>
        <v>250</v>
      </c>
      <c r="N24" s="24"/>
    </row>
    <row r="25" spans="1:14" x14ac:dyDescent="0.25">
      <c r="A25" s="7">
        <v>10</v>
      </c>
      <c r="B25" s="26" t="s">
        <v>39</v>
      </c>
      <c r="C25" s="22" t="s">
        <v>32</v>
      </c>
      <c r="D25" s="17" t="s">
        <v>29</v>
      </c>
      <c r="E25" s="7">
        <v>1</v>
      </c>
      <c r="F25" s="27">
        <v>95</v>
      </c>
      <c r="G25" s="19">
        <v>100</v>
      </c>
      <c r="H25" s="19">
        <v>110</v>
      </c>
      <c r="I25" s="8">
        <f t="shared" si="0"/>
        <v>101.66666666666667</v>
      </c>
      <c r="J25" s="7">
        <f t="shared" si="1"/>
        <v>7.6376261582597333</v>
      </c>
      <c r="K25" s="7">
        <f t="shared" si="2"/>
        <v>7.5124191720587543</v>
      </c>
      <c r="L25" s="9">
        <v>101.67</v>
      </c>
      <c r="M25" s="9">
        <f t="shared" si="3"/>
        <v>101.67</v>
      </c>
      <c r="N25" s="24"/>
    </row>
    <row r="26" spans="1:14" x14ac:dyDescent="0.25">
      <c r="A26" s="7">
        <v>11</v>
      </c>
      <c r="B26" s="26" t="s">
        <v>40</v>
      </c>
      <c r="C26" s="22" t="s">
        <v>32</v>
      </c>
      <c r="D26" s="17" t="s">
        <v>29</v>
      </c>
      <c r="E26" s="7">
        <v>1</v>
      </c>
      <c r="F26" s="27">
        <v>255</v>
      </c>
      <c r="G26" s="19">
        <v>270</v>
      </c>
      <c r="H26" s="19">
        <v>300</v>
      </c>
      <c r="I26" s="8">
        <f t="shared" si="0"/>
        <v>275</v>
      </c>
      <c r="J26" s="7">
        <f t="shared" si="1"/>
        <v>22.912878474779198</v>
      </c>
      <c r="K26" s="7">
        <f t="shared" si="2"/>
        <v>8.3319558090106174</v>
      </c>
      <c r="L26" s="9">
        <v>275</v>
      </c>
      <c r="M26" s="9">
        <f t="shared" si="3"/>
        <v>275</v>
      </c>
      <c r="N26" s="24"/>
    </row>
    <row r="27" spans="1:14" x14ac:dyDescent="0.25">
      <c r="A27" s="7">
        <v>12</v>
      </c>
      <c r="B27" s="26" t="s">
        <v>41</v>
      </c>
      <c r="C27" s="22" t="s">
        <v>32</v>
      </c>
      <c r="D27" s="17" t="s">
        <v>29</v>
      </c>
      <c r="E27" s="7">
        <v>1</v>
      </c>
      <c r="F27" s="27">
        <v>200</v>
      </c>
      <c r="G27" s="19">
        <v>270</v>
      </c>
      <c r="H27" s="19">
        <v>230</v>
      </c>
      <c r="I27" s="8">
        <f t="shared" si="0"/>
        <v>233.33333333333334</v>
      </c>
      <c r="J27" s="7">
        <f t="shared" si="1"/>
        <v>35.118845842842468</v>
      </c>
      <c r="K27" s="7">
        <f t="shared" si="2"/>
        <v>15.050933932646771</v>
      </c>
      <c r="L27" s="9">
        <v>233.33</v>
      </c>
      <c r="M27" s="9">
        <f t="shared" si="3"/>
        <v>233.33</v>
      </c>
      <c r="N27" s="24"/>
    </row>
    <row r="28" spans="1:14" x14ac:dyDescent="0.25">
      <c r="A28" s="7">
        <v>13</v>
      </c>
      <c r="B28" s="26" t="s">
        <v>42</v>
      </c>
      <c r="C28" s="22" t="s">
        <v>32</v>
      </c>
      <c r="D28" s="17" t="s">
        <v>29</v>
      </c>
      <c r="E28" s="7">
        <v>1</v>
      </c>
      <c r="F28" s="27">
        <v>216</v>
      </c>
      <c r="G28" s="19">
        <v>220</v>
      </c>
      <c r="H28" s="19">
        <v>230</v>
      </c>
      <c r="I28" s="8">
        <f t="shared" si="0"/>
        <v>222</v>
      </c>
      <c r="J28" s="7">
        <f t="shared" si="1"/>
        <v>7.2111025509279782</v>
      </c>
      <c r="K28" s="7">
        <f t="shared" si="2"/>
        <v>3.2482443923098998</v>
      </c>
      <c r="L28" s="9">
        <v>222</v>
      </c>
      <c r="M28" s="9">
        <f t="shared" si="3"/>
        <v>222</v>
      </c>
      <c r="N28" s="24"/>
    </row>
    <row r="29" spans="1:14" x14ac:dyDescent="0.25">
      <c r="A29" s="7">
        <v>14</v>
      </c>
      <c r="B29" s="26" t="s">
        <v>43</v>
      </c>
      <c r="C29" s="22" t="s">
        <v>32</v>
      </c>
      <c r="D29" s="17" t="s">
        <v>29</v>
      </c>
      <c r="E29" s="7">
        <v>1</v>
      </c>
      <c r="F29" s="27">
        <v>236</v>
      </c>
      <c r="G29" s="19">
        <v>240</v>
      </c>
      <c r="H29" s="19">
        <v>250</v>
      </c>
      <c r="I29" s="8">
        <f t="shared" si="0"/>
        <v>242</v>
      </c>
      <c r="J29" s="7">
        <f t="shared" si="1"/>
        <v>7.2111025509279782</v>
      </c>
      <c r="K29" s="7">
        <f t="shared" si="2"/>
        <v>2.9797944425322225</v>
      </c>
      <c r="L29" s="9">
        <v>242</v>
      </c>
      <c r="M29" s="9">
        <f t="shared" si="3"/>
        <v>242</v>
      </c>
      <c r="N29" s="24"/>
    </row>
    <row r="30" spans="1:14" x14ac:dyDescent="0.25">
      <c r="A30" s="7">
        <v>15</v>
      </c>
      <c r="B30" s="28" t="s">
        <v>44</v>
      </c>
      <c r="C30" s="22" t="s">
        <v>32</v>
      </c>
      <c r="D30" s="17" t="s">
        <v>29</v>
      </c>
      <c r="E30" s="7">
        <v>1</v>
      </c>
      <c r="F30" s="29">
        <v>285</v>
      </c>
      <c r="G30" s="19">
        <v>290</v>
      </c>
      <c r="H30" s="19">
        <v>300</v>
      </c>
      <c r="I30" s="8">
        <f t="shared" si="0"/>
        <v>291.66666666666669</v>
      </c>
      <c r="J30" s="7">
        <f t="shared" si="1"/>
        <v>7.6376261582597333</v>
      </c>
      <c r="K30" s="7">
        <f t="shared" si="2"/>
        <v>2.6186146828319083</v>
      </c>
      <c r="L30" s="9">
        <v>291.67</v>
      </c>
      <c r="M30" s="9">
        <f t="shared" si="3"/>
        <v>291.67</v>
      </c>
      <c r="N30" s="24"/>
    </row>
    <row r="31" spans="1:14" x14ac:dyDescent="0.25">
      <c r="A31" s="7">
        <v>16</v>
      </c>
      <c r="B31" s="26" t="s">
        <v>45</v>
      </c>
      <c r="C31" s="22" t="s">
        <v>32</v>
      </c>
      <c r="D31" s="17" t="s">
        <v>29</v>
      </c>
      <c r="E31" s="7">
        <v>1</v>
      </c>
      <c r="F31" s="27">
        <v>327</v>
      </c>
      <c r="G31" s="19">
        <v>350</v>
      </c>
      <c r="H31" s="19">
        <v>375</v>
      </c>
      <c r="I31" s="8">
        <f t="shared" si="0"/>
        <v>350.66666666666669</v>
      </c>
      <c r="J31" s="7">
        <f t="shared" si="1"/>
        <v>24.006943440041116</v>
      </c>
      <c r="K31" s="7">
        <f t="shared" si="2"/>
        <v>6.8460865323311166</v>
      </c>
      <c r="L31" s="9">
        <v>350.67</v>
      </c>
      <c r="M31" s="9">
        <f t="shared" si="3"/>
        <v>350.67</v>
      </c>
      <c r="N31" s="24"/>
    </row>
    <row r="32" spans="1:14" x14ac:dyDescent="0.25">
      <c r="A32" s="7">
        <v>17</v>
      </c>
      <c r="B32" s="26" t="s">
        <v>46</v>
      </c>
      <c r="C32" s="22" t="s">
        <v>32</v>
      </c>
      <c r="D32" s="17" t="s">
        <v>29</v>
      </c>
      <c r="E32" s="7">
        <v>1</v>
      </c>
      <c r="F32" s="27">
        <v>420</v>
      </c>
      <c r="G32" s="19">
        <v>500</v>
      </c>
      <c r="H32" s="19">
        <v>510</v>
      </c>
      <c r="I32" s="8">
        <f t="shared" si="0"/>
        <v>476.66666666666669</v>
      </c>
      <c r="J32" s="7">
        <f t="shared" si="1"/>
        <v>49.328828623162472</v>
      </c>
      <c r="K32" s="7">
        <f t="shared" si="2"/>
        <v>10.34870530555856</v>
      </c>
      <c r="L32" s="9">
        <v>476.67</v>
      </c>
      <c r="M32" s="9">
        <f t="shared" si="3"/>
        <v>476.67</v>
      </c>
      <c r="N32" s="24"/>
    </row>
    <row r="33" spans="1:14" x14ac:dyDescent="0.25">
      <c r="A33" s="7">
        <v>18</v>
      </c>
      <c r="B33" s="21" t="s">
        <v>56</v>
      </c>
      <c r="C33" s="22" t="s">
        <v>32</v>
      </c>
      <c r="D33" s="17" t="s">
        <v>29</v>
      </c>
      <c r="E33" s="7">
        <v>1</v>
      </c>
      <c r="F33" s="27">
        <v>140</v>
      </c>
      <c r="G33" s="19">
        <v>100</v>
      </c>
      <c r="H33" s="19">
        <v>110</v>
      </c>
      <c r="I33" s="8">
        <f t="shared" si="0"/>
        <v>116.66666666666667</v>
      </c>
      <c r="J33" s="7">
        <f t="shared" si="1"/>
        <v>20.816659994661325</v>
      </c>
      <c r="K33" s="7">
        <f t="shared" si="2"/>
        <v>17.84285142399542</v>
      </c>
      <c r="L33" s="9">
        <v>116.67</v>
      </c>
      <c r="M33" s="9">
        <f t="shared" si="3"/>
        <v>116.67</v>
      </c>
      <c r="N33" s="24"/>
    </row>
    <row r="34" spans="1:14" x14ac:dyDescent="0.25">
      <c r="A34" s="7">
        <v>19</v>
      </c>
      <c r="B34" s="31" t="s">
        <v>57</v>
      </c>
      <c r="C34" s="22" t="s">
        <v>32</v>
      </c>
      <c r="D34" s="17" t="s">
        <v>29</v>
      </c>
      <c r="E34" s="7">
        <v>1</v>
      </c>
      <c r="F34" s="27">
        <v>95</v>
      </c>
      <c r="G34" s="19">
        <v>100</v>
      </c>
      <c r="H34" s="19">
        <v>110</v>
      </c>
      <c r="I34" s="8">
        <f t="shared" si="0"/>
        <v>101.66666666666667</v>
      </c>
      <c r="J34" s="7">
        <f t="shared" si="1"/>
        <v>7.6376261582597333</v>
      </c>
      <c r="K34" s="7">
        <f t="shared" si="2"/>
        <v>7.5124191720587543</v>
      </c>
      <c r="L34" s="9">
        <v>101.67</v>
      </c>
      <c r="M34" s="9">
        <f t="shared" si="3"/>
        <v>101.67</v>
      </c>
      <c r="N34" s="24"/>
    </row>
    <row r="35" spans="1:14" x14ac:dyDescent="0.25">
      <c r="A35" s="7">
        <v>20</v>
      </c>
      <c r="B35" s="21" t="s">
        <v>53</v>
      </c>
      <c r="C35" s="22" t="s">
        <v>32</v>
      </c>
      <c r="D35" s="17" t="s">
        <v>29</v>
      </c>
      <c r="E35" s="7">
        <v>1</v>
      </c>
      <c r="F35" s="27">
        <v>293</v>
      </c>
      <c r="G35" s="19">
        <v>300</v>
      </c>
      <c r="H35" s="19">
        <v>350</v>
      </c>
      <c r="I35" s="8">
        <f t="shared" si="0"/>
        <v>314.33333333333331</v>
      </c>
      <c r="J35" s="7">
        <f t="shared" si="1"/>
        <v>31.085902485424697</v>
      </c>
      <c r="K35" s="7">
        <f t="shared" si="2"/>
        <v>9.889470568003615</v>
      </c>
      <c r="L35" s="9">
        <v>314.33</v>
      </c>
      <c r="M35" s="9">
        <f t="shared" si="3"/>
        <v>314.33</v>
      </c>
      <c r="N35" s="24"/>
    </row>
    <row r="36" spans="1:14" x14ac:dyDescent="0.25">
      <c r="A36" s="45" t="s">
        <v>22</v>
      </c>
      <c r="B36" s="45"/>
      <c r="C36" s="45"/>
      <c r="D36" s="18"/>
      <c r="E36" s="7"/>
      <c r="F36" s="18"/>
      <c r="G36" s="18"/>
      <c r="H36" s="18"/>
      <c r="I36" s="18"/>
      <c r="J36" s="18"/>
      <c r="K36" s="18"/>
      <c r="L36" s="18"/>
      <c r="M36" s="25">
        <f>SUM(M16:M35)</f>
        <v>5413</v>
      </c>
      <c r="N36" s="24"/>
    </row>
    <row r="37" spans="1:14" x14ac:dyDescent="0.25">
      <c r="A37" s="11"/>
      <c r="B37" s="11"/>
      <c r="C37" s="11"/>
      <c r="D37" s="1"/>
      <c r="E37" s="35"/>
      <c r="F37" s="1"/>
      <c r="G37" s="1"/>
      <c r="H37" s="1"/>
      <c r="I37" s="1"/>
      <c r="J37" s="1"/>
      <c r="K37" s="1"/>
      <c r="L37" s="1"/>
      <c r="M37" s="10"/>
    </row>
    <row r="38" spans="1:14" x14ac:dyDescent="0.25">
      <c r="A38" s="1"/>
      <c r="B38" s="48" t="s">
        <v>23</v>
      </c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</row>
    <row r="39" spans="1:14" x14ac:dyDescent="0.25">
      <c r="A39" s="1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</row>
    <row r="40" spans="1:14" hidden="1" x14ac:dyDescent="0.25">
      <c r="A40" s="5" t="s">
        <v>24</v>
      </c>
      <c r="B40" s="46"/>
      <c r="C40" s="46"/>
      <c r="D40" s="47"/>
      <c r="E40" s="47"/>
      <c r="F40" s="47"/>
      <c r="G40" s="47"/>
      <c r="H40" s="47"/>
      <c r="I40" s="47"/>
      <c r="J40" s="47"/>
    </row>
    <row r="41" spans="1:14" hidden="1" x14ac:dyDescent="0.25">
      <c r="A41" s="5"/>
      <c r="B41" s="20"/>
      <c r="C41" s="44"/>
      <c r="D41" s="44"/>
      <c r="E41" s="44"/>
      <c r="F41" s="44"/>
      <c r="G41" s="44"/>
      <c r="H41" s="44"/>
      <c r="I41" s="44"/>
      <c r="J41" s="44"/>
      <c r="K41" s="44"/>
      <c r="L41" s="20"/>
      <c r="M41" s="20"/>
    </row>
    <row r="42" spans="1:14" hidden="1" x14ac:dyDescent="0.25">
      <c r="A42" s="5"/>
      <c r="B42" s="20" t="s">
        <v>51</v>
      </c>
      <c r="C42" s="23"/>
      <c r="D42" s="23"/>
      <c r="E42" s="36"/>
      <c r="F42" s="23"/>
      <c r="G42" s="23"/>
      <c r="H42" s="23"/>
      <c r="I42" s="23"/>
      <c r="J42" s="23"/>
      <c r="K42" s="23"/>
      <c r="L42" s="20"/>
      <c r="M42" s="20"/>
    </row>
    <row r="43" spans="1:14" ht="16.5" hidden="1" customHeight="1" x14ac:dyDescent="0.25">
      <c r="A43" s="5"/>
      <c r="B43" s="20" t="s">
        <v>48</v>
      </c>
      <c r="C43" s="44"/>
      <c r="D43" s="44"/>
      <c r="E43" s="44"/>
      <c r="F43" s="44"/>
      <c r="G43" s="44"/>
      <c r="H43" s="44"/>
      <c r="I43" s="44"/>
      <c r="J43" s="44"/>
      <c r="K43" s="44"/>
      <c r="L43" s="20"/>
      <c r="M43" s="20"/>
    </row>
    <row r="44" spans="1:14" hidden="1" x14ac:dyDescent="0.25">
      <c r="A44" s="5"/>
      <c r="B44" s="20" t="s">
        <v>49</v>
      </c>
      <c r="C44" s="44"/>
      <c r="D44" s="44"/>
      <c r="E44" s="44"/>
      <c r="F44" s="44"/>
      <c r="G44" s="44"/>
      <c r="H44" s="44"/>
      <c r="I44" s="44"/>
      <c r="J44" s="44"/>
      <c r="K44" s="44"/>
      <c r="L44" s="20"/>
      <c r="M44" s="20"/>
    </row>
    <row r="45" spans="1:14" hidden="1" x14ac:dyDescent="0.25"/>
    <row r="46" spans="1:14" hidden="1" x14ac:dyDescent="0.25"/>
    <row r="47" spans="1:14" hidden="1" x14ac:dyDescent="0.25"/>
    <row r="49" spans="2:10" x14ac:dyDescent="0.25">
      <c r="B49" s="15" t="s">
        <v>47</v>
      </c>
      <c r="C49" s="14"/>
      <c r="D49" s="1"/>
      <c r="E49" s="35"/>
      <c r="F49" s="1"/>
      <c r="G49" s="1"/>
      <c r="H49" s="50" t="s">
        <v>30</v>
      </c>
      <c r="I49" s="50"/>
      <c r="J49" s="50"/>
    </row>
    <row r="50" spans="2:10" x14ac:dyDescent="0.25">
      <c r="B50" s="12" t="s">
        <v>25</v>
      </c>
      <c r="C50" s="13"/>
      <c r="D50" s="1"/>
      <c r="E50" s="49" t="s">
        <v>26</v>
      </c>
      <c r="F50" s="49"/>
      <c r="G50" s="13"/>
      <c r="H50" s="49" t="s">
        <v>27</v>
      </c>
      <c r="I50" s="49"/>
      <c r="J50" s="49"/>
    </row>
    <row r="51" spans="2:10" x14ac:dyDescent="0.25">
      <c r="B51" s="3"/>
      <c r="C51" s="3"/>
      <c r="D51" s="1"/>
      <c r="E51" s="35"/>
      <c r="F51" s="1"/>
      <c r="G51" s="1"/>
      <c r="H51" s="1"/>
      <c r="I51" s="1"/>
    </row>
    <row r="52" spans="2:10" x14ac:dyDescent="0.25">
      <c r="B52" s="3"/>
      <c r="C52" s="3"/>
      <c r="D52" s="1"/>
      <c r="E52" s="35"/>
      <c r="F52" s="1"/>
      <c r="G52" s="1"/>
      <c r="H52" s="1"/>
      <c r="I52" s="1"/>
    </row>
  </sheetData>
  <mergeCells count="26">
    <mergeCell ref="C44:K44"/>
    <mergeCell ref="A36:C36"/>
    <mergeCell ref="B40:J40"/>
    <mergeCell ref="B38:M39"/>
    <mergeCell ref="E50:F50"/>
    <mergeCell ref="H50:J50"/>
    <mergeCell ref="H49:J49"/>
    <mergeCell ref="C41:K41"/>
    <mergeCell ref="C43:K43"/>
    <mergeCell ref="M14:M15"/>
    <mergeCell ref="A12:E12"/>
    <mergeCell ref="F12:M12"/>
    <mergeCell ref="A14:A15"/>
    <mergeCell ref="B14:B15"/>
    <mergeCell ref="C14:C15"/>
    <mergeCell ref="E14:E15"/>
    <mergeCell ref="L14:L15"/>
    <mergeCell ref="F14:H14"/>
    <mergeCell ref="I14:K14"/>
    <mergeCell ref="D14:D15"/>
    <mergeCell ref="L2:M2"/>
    <mergeCell ref="I3:M5"/>
    <mergeCell ref="A7:M7"/>
    <mergeCell ref="J11:L11"/>
    <mergeCell ref="B8:G8"/>
    <mergeCell ref="B10:G10"/>
  </mergeCells>
  <hyperlinks>
    <hyperlink ref="B38" r:id="rId1" display="consultantplus://offline/ref=D833979E70E696AE92584DA280381B40E7C74FCB171E7681A40ADECDED266245CAC09F9C10F90E32C78533D6D9F2E96121445C5900E3E8D2S3TBF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Виктория Бабина</dc:creator>
  <cp:lastModifiedBy>Виктория Бабина</cp:lastModifiedBy>
  <cp:lastPrinted>2026-08-17T06:36:22Z</cp:lastPrinted>
  <dcterms:created xsi:type="dcterms:W3CDTF">2026-02-18T06:49:21Z</dcterms:created>
  <dcterms:modified xsi:type="dcterms:W3CDTF">2026-08-17T07:08:51Z</dcterms:modified>
</cp:coreProperties>
</file>