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nas\IRPO\Закупки\___Закупки\Закупки 2026\Калужский филиал\Расходные материалы Средства индивидуальной защиты\Лот 2 (бахилы)\На комиссию\"/>
    </mc:Choice>
  </mc:AlternateContent>
  <xr:revisionPtr revIDLastSave="0" documentId="13_ncr:1_{572738DF-049B-46F2-8C51-C146677D10D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5" r:id="rId1"/>
  </sheets>
  <definedNames>
    <definedName name="_Hlk169508356" localSheetId="0">Лист1!#REF!</definedName>
    <definedName name="_Hlk169508395" localSheetId="0">Лист1!#REF!</definedName>
    <definedName name="_Hlk169508414" localSheetId="0">Лист1!#REF!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L14" i="5" l="1"/>
  <c r="K15" i="5"/>
  <c r="L15" i="5" s="1"/>
  <c r="K16" i="5"/>
  <c r="K17" i="5"/>
  <c r="K18" i="5"/>
  <c r="L18" i="5" s="1"/>
  <c r="K14" i="5"/>
  <c r="L17" i="5"/>
  <c r="L16" i="5"/>
  <c r="I17" i="5"/>
  <c r="J17" i="5" s="1"/>
  <c r="I16" i="5"/>
  <c r="J16" i="5" s="1"/>
  <c r="I15" i="5"/>
  <c r="J15" i="5" s="1"/>
  <c r="I14" i="5"/>
  <c r="J14" i="5" s="1"/>
  <c r="I18" i="5"/>
  <c r="J18" i="5" s="1"/>
  <c r="L19" i="5" l="1"/>
</calcChain>
</file>

<file path=xl/sharedStrings.xml><?xml version="1.0" encoding="utf-8"?>
<sst xmlns="http://schemas.openxmlformats.org/spreadsheetml/2006/main" count="42" uniqueCount="34">
  <si>
    <t>Метод сопоставимых рыночных цен (анализа рынка)</t>
  </si>
  <si>
    <t>Срок поставки (выполнения работ, оказания услуг):</t>
  </si>
  <si>
    <t>N п/п</t>
  </si>
  <si>
    <t>Наименование поставляемых товаров, выполняемых работ, оказываемых услуг</t>
  </si>
  <si>
    <t>Ед. изм.</t>
  </si>
  <si>
    <t>Кол-во (объем) закупаемого товара (работы, услуги)</t>
  </si>
  <si>
    <t>Источник информации о цене единицы товара, работы, услуги (руб./ед.изм.)</t>
  </si>
  <si>
    <t>Коэффициент вариации, в %
(не должен превышать 33%)</t>
  </si>
  <si>
    <t xml:space="preserve">Однородность (неоднородность) цены единицы товара, работы, услуги </t>
  </si>
  <si>
    <t>ИТОГО:</t>
  </si>
  <si>
    <t>Наименование валюты: российский рубль.</t>
  </si>
  <si>
    <t>ОКПД2</t>
  </si>
  <si>
    <t>Минимальная цена (с учетом всех налогов и сборов)</t>
  </si>
  <si>
    <t>Обоснование начальной (максимальной) цены контракта</t>
  </si>
  <si>
    <t>Наименование закупки (предмет контракта):</t>
  </si>
  <si>
    <t>Используемый метод определения цены контракта:</t>
  </si>
  <si>
    <t>Начальная (максимальная) цена контракта:</t>
  </si>
  <si>
    <t>Начальная (максимальная) цена контракта, определенная методом сопоставимых                                      рыночных цен (анализа рынка)</t>
  </si>
  <si>
    <t>Бахилы токонепроводящие, стерильные Тип 1</t>
  </si>
  <si>
    <t>Бахилы токонепроводящие, стерильные Тип 2</t>
  </si>
  <si>
    <t>Бахилы водонепроницаемые</t>
  </si>
  <si>
    <t>Бахилы токонепроводящие, стерильные Тип 3</t>
  </si>
  <si>
    <t>Бахилы токонепроводящие, стерильные Тип 4</t>
  </si>
  <si>
    <t>Дата подготовки обоснования начальной (максимальной) цены контракта:
"28" июля 2026 года</t>
  </si>
  <si>
    <t>Т.В.Кузнецова
+7-499-009-05-51</t>
  </si>
  <si>
    <t>32.50.50.190</t>
  </si>
  <si>
    <t>Поставка средств индивидуальной защиты для нужд Калужского филиала ФГБОУ ДПО ИРПО (бахилы)</t>
  </si>
  <si>
    <t>в течение 15 (пятнадцати) рабочих дней с даты заключения контракта</t>
  </si>
  <si>
    <t>КП рег.№01-05/01-1364/2026 от 28.07.2026</t>
  </si>
  <si>
    <t>КП рег.№01-05/01-1362/2026 от 28.07.2026</t>
  </si>
  <si>
    <t>КП рег.№01-05/01-1363/2026 от 28.07.2026</t>
  </si>
  <si>
    <t>Обоснование начальной (максимальной) цены контракта подготовил:                                                                                                                                                                                                                                                    Заместитель начальника отдела планирования и осуществления закупок Дирекции по закупкам и хозяйственному обеспечению</t>
  </si>
  <si>
    <t>штука</t>
  </si>
  <si>
    <t>221 960 (Двести двадцать одна тысяча девятьсот шестьдесят) рублей 00 копеек, с учетом всех налогов и сборов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</si>
</sst>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scheme val="minor"/>
    </font>
    <font>
      <sz val="8"/>
      <name val="Arial"/>
      <family val="2"/>
      <charset val="204"/>
      <scheme val="minor"/>
    </font>
    <font>
      <sz val="10"/>
      <color rgb="FF000000"/>
      <name val="Arial"/>
      <family val="2"/>
      <charset val="204"/>
    </font>
    <font>
      <sz val="12"/>
      <name val="Arial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>
      <alignment horizontal="center" vertical="center"/>
    </xf>
    <xf numFmtId="0" fontId="2" fillId="0" borderId="0">
      <alignment horizontal="right" vertical="center"/>
    </xf>
  </cellStyleXfs>
  <cellXfs count="85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4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4" fontId="4" fillId="0" borderId="0" xfId="0" applyNumberFormat="1" applyFont="1" applyAlignment="1">
      <alignment horizontal="center" vertical="center"/>
    </xf>
    <xf numFmtId="4" fontId="4" fillId="0" borderId="1" xfId="0" applyNumberFormat="1" applyFont="1" applyFill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7" xfId="0" applyNumberFormat="1" applyFont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left" vertical="center" wrapText="1"/>
    </xf>
    <xf numFmtId="0" fontId="4" fillId="0" borderId="23" xfId="0" applyFont="1" applyFill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10" fontId="4" fillId="3" borderId="22" xfId="0" applyNumberFormat="1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4" fontId="4" fillId="3" borderId="1" xfId="0" applyNumberFormat="1" applyFont="1" applyFill="1" applyBorder="1" applyAlignment="1">
      <alignment horizontal="center" vertical="center" wrapText="1"/>
    </xf>
    <xf numFmtId="4" fontId="4" fillId="0" borderId="22" xfId="0" applyNumberFormat="1" applyFont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4" fontId="4" fillId="0" borderId="17" xfId="0" applyNumberFormat="1" applyFont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/>
    </xf>
    <xf numFmtId="4" fontId="4" fillId="0" borderId="18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4" fontId="4" fillId="0" borderId="22" xfId="0" applyNumberFormat="1" applyFont="1" applyFill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4" fontId="5" fillId="0" borderId="4" xfId="0" applyNumberFormat="1" applyFont="1" applyBorder="1" applyAlignment="1">
      <alignment horizontal="center" vertical="center"/>
    </xf>
    <xf numFmtId="0" fontId="4" fillId="0" borderId="22" xfId="0" applyFont="1" applyFill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/>
    </xf>
    <xf numFmtId="4" fontId="5" fillId="0" borderId="22" xfId="0" applyNumberFormat="1" applyFont="1" applyFill="1" applyBorder="1" applyAlignment="1">
      <alignment horizontal="center" vertical="center"/>
    </xf>
    <xf numFmtId="4" fontId="5" fillId="0" borderId="22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25" xfId="0" applyFont="1" applyFill="1" applyBorder="1" applyAlignment="1">
      <alignment horizontal="left" vertical="center" wrapText="1"/>
    </xf>
    <xf numFmtId="0" fontId="4" fillId="0" borderId="26" xfId="0" applyFont="1" applyFill="1" applyBorder="1" applyAlignment="1">
      <alignment horizontal="center" vertical="center" wrapText="1"/>
    </xf>
    <xf numFmtId="0" fontId="4" fillId="3" borderId="25" xfId="0" applyFont="1" applyFill="1" applyBorder="1" applyAlignment="1">
      <alignment horizontal="center" vertical="center" wrapText="1"/>
    </xf>
    <xf numFmtId="4" fontId="4" fillId="0" borderId="27" xfId="0" applyNumberFormat="1" applyFont="1" applyFill="1" applyBorder="1" applyAlignment="1">
      <alignment horizontal="center" vertical="center" wrapText="1"/>
    </xf>
    <xf numFmtId="4" fontId="4" fillId="0" borderId="27" xfId="0" applyNumberFormat="1" applyFont="1" applyBorder="1" applyAlignment="1">
      <alignment horizontal="center" vertical="center" wrapText="1"/>
    </xf>
    <xf numFmtId="10" fontId="4" fillId="3" borderId="25" xfId="0" applyNumberFormat="1" applyFont="1" applyFill="1" applyBorder="1" applyAlignment="1">
      <alignment horizontal="center" vertical="center" wrapText="1"/>
    </xf>
    <xf numFmtId="4" fontId="4" fillId="0" borderId="15" xfId="0" applyNumberFormat="1" applyFont="1" applyFill="1" applyBorder="1" applyAlignment="1">
      <alignment horizontal="center" vertical="center" wrapText="1"/>
    </xf>
    <xf numFmtId="4" fontId="4" fillId="3" borderId="15" xfId="0" applyNumberFormat="1" applyFont="1" applyFill="1" applyBorder="1" applyAlignment="1">
      <alignment horizontal="center" vertical="center" wrapText="1"/>
    </xf>
    <xf numFmtId="3" fontId="4" fillId="0" borderId="27" xfId="0" applyNumberFormat="1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28" xfId="0" applyFont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</cellXfs>
  <cellStyles count="3">
    <cellStyle name="S5" xfId="1" xr:uid="{2A4F25E2-5707-40A7-ACD2-E68BA9C19009}"/>
    <cellStyle name="S7" xfId="2" xr:uid="{E4909FAC-28A7-4CAA-99EB-9089A3211A1F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3EA16C-4558-4392-9685-B92932CAB7D2}">
  <sheetPr>
    <pageSetUpPr fitToPage="1"/>
  </sheetPr>
  <dimension ref="A1:L27"/>
  <sheetViews>
    <sheetView tabSelected="1" topLeftCell="A4" zoomScale="80" zoomScaleNormal="80" workbookViewId="0">
      <selection activeCell="K8" sqref="K8:K11"/>
    </sheetView>
  </sheetViews>
  <sheetFormatPr defaultColWidth="12.5546875" defaultRowHeight="15" x14ac:dyDescent="0.25"/>
  <cols>
    <col min="1" max="1" width="6.33203125" style="1" bestFit="1" customWidth="1"/>
    <col min="2" max="2" width="45.109375" style="1" customWidth="1"/>
    <col min="3" max="3" width="16.5546875" style="1" customWidth="1"/>
    <col min="4" max="4" width="15.33203125" style="1" customWidth="1"/>
    <col min="5" max="5" width="15.109375" style="1" customWidth="1"/>
    <col min="6" max="6" width="19.88671875" style="2" customWidth="1"/>
    <col min="7" max="7" width="19" style="1" customWidth="1"/>
    <col min="8" max="8" width="18.88671875" style="3" customWidth="1"/>
    <col min="9" max="9" width="15.5546875" style="1" customWidth="1"/>
    <col min="10" max="10" width="22.33203125" style="1" customWidth="1"/>
    <col min="11" max="11" width="18.44140625" style="1" customWidth="1"/>
    <col min="12" max="12" width="26.109375" style="1" customWidth="1"/>
    <col min="13" max="16384" width="12.5546875" style="1"/>
  </cols>
  <sheetData>
    <row r="1" spans="1:12" ht="23.4" customHeight="1" x14ac:dyDescent="0.25">
      <c r="A1" s="4"/>
      <c r="B1" s="4"/>
      <c r="C1" s="4"/>
      <c r="D1" s="4"/>
      <c r="E1" s="4"/>
      <c r="F1" s="5"/>
      <c r="G1" s="4"/>
      <c r="H1" s="6"/>
      <c r="I1" s="4"/>
      <c r="J1" s="4"/>
      <c r="K1" s="80"/>
      <c r="L1" s="80"/>
    </row>
    <row r="2" spans="1:12" ht="23.25" customHeight="1" x14ac:dyDescent="0.25">
      <c r="A2" s="4"/>
      <c r="B2" s="81" t="s">
        <v>13</v>
      </c>
      <c r="C2" s="66"/>
      <c r="D2" s="66"/>
      <c r="E2" s="66"/>
      <c r="F2" s="66"/>
      <c r="G2" s="66"/>
      <c r="H2" s="66"/>
      <c r="I2" s="66"/>
      <c r="J2" s="66"/>
      <c r="K2" s="66"/>
      <c r="L2" s="66"/>
    </row>
    <row r="3" spans="1:12" ht="39" customHeight="1" x14ac:dyDescent="0.25">
      <c r="A3" s="73" t="s">
        <v>14</v>
      </c>
      <c r="B3" s="74"/>
      <c r="C3" s="74"/>
      <c r="D3" s="75"/>
      <c r="E3" s="82" t="s">
        <v>26</v>
      </c>
      <c r="F3" s="83"/>
      <c r="G3" s="83"/>
      <c r="H3" s="83"/>
      <c r="I3" s="83"/>
      <c r="J3" s="83"/>
      <c r="K3" s="83"/>
      <c r="L3" s="84"/>
    </row>
    <row r="4" spans="1:12" ht="19.5" customHeight="1" x14ac:dyDescent="0.25">
      <c r="A4" s="73" t="s">
        <v>15</v>
      </c>
      <c r="B4" s="74"/>
      <c r="C4" s="74"/>
      <c r="D4" s="75"/>
      <c r="E4" s="73" t="s">
        <v>0</v>
      </c>
      <c r="F4" s="74"/>
      <c r="G4" s="74"/>
      <c r="H4" s="74"/>
      <c r="I4" s="74"/>
      <c r="J4" s="74"/>
      <c r="K4" s="74"/>
      <c r="L4" s="75"/>
    </row>
    <row r="5" spans="1:12" ht="18" customHeight="1" x14ac:dyDescent="0.25">
      <c r="A5" s="73" t="s">
        <v>1</v>
      </c>
      <c r="B5" s="74"/>
      <c r="C5" s="74"/>
      <c r="D5" s="75"/>
      <c r="E5" s="76" t="s">
        <v>27</v>
      </c>
      <c r="F5" s="74"/>
      <c r="G5" s="74"/>
      <c r="H5" s="74"/>
      <c r="I5" s="74"/>
      <c r="J5" s="74"/>
      <c r="K5" s="74"/>
      <c r="L5" s="75"/>
    </row>
    <row r="6" spans="1:12" ht="34.5" customHeight="1" x14ac:dyDescent="0.25">
      <c r="A6" s="73" t="s">
        <v>16</v>
      </c>
      <c r="B6" s="74"/>
      <c r="C6" s="74"/>
      <c r="D6" s="75"/>
      <c r="E6" s="77" t="s">
        <v>33</v>
      </c>
      <c r="F6" s="78"/>
      <c r="G6" s="78"/>
      <c r="H6" s="78"/>
      <c r="I6" s="78"/>
      <c r="J6" s="78"/>
      <c r="K6" s="78"/>
      <c r="L6" s="79"/>
    </row>
    <row r="7" spans="1:12" ht="15.6" x14ac:dyDescent="0.25">
      <c r="A7" s="57"/>
      <c r="B7" s="57"/>
      <c r="C7" s="57"/>
      <c r="D7" s="57"/>
      <c r="E7" s="57"/>
      <c r="F7" s="57"/>
      <c r="G7" s="57"/>
      <c r="H7" s="57"/>
      <c r="I7" s="57"/>
      <c r="J7" s="57"/>
      <c r="K7" s="57"/>
      <c r="L7" s="58"/>
    </row>
    <row r="8" spans="1:12" ht="15.75" customHeight="1" x14ac:dyDescent="0.25">
      <c r="A8" s="59" t="s">
        <v>2</v>
      </c>
      <c r="B8" s="59" t="s">
        <v>3</v>
      </c>
      <c r="C8" s="59" t="s">
        <v>11</v>
      </c>
      <c r="D8" s="59" t="s">
        <v>4</v>
      </c>
      <c r="E8" s="59" t="s">
        <v>5</v>
      </c>
      <c r="F8" s="62" t="s">
        <v>6</v>
      </c>
      <c r="G8" s="63"/>
      <c r="H8" s="64"/>
      <c r="I8" s="59" t="s">
        <v>7</v>
      </c>
      <c r="J8" s="59" t="s">
        <v>8</v>
      </c>
      <c r="K8" s="59" t="s">
        <v>12</v>
      </c>
      <c r="L8" s="59" t="s">
        <v>17</v>
      </c>
    </row>
    <row r="9" spans="1:12" ht="15.75" customHeight="1" x14ac:dyDescent="0.25">
      <c r="A9" s="60"/>
      <c r="B9" s="60"/>
      <c r="C9" s="60"/>
      <c r="D9" s="60"/>
      <c r="E9" s="60"/>
      <c r="F9" s="65"/>
      <c r="G9" s="66"/>
      <c r="H9" s="67"/>
      <c r="I9" s="60"/>
      <c r="J9" s="60"/>
      <c r="K9" s="60"/>
      <c r="L9" s="60"/>
    </row>
    <row r="10" spans="1:12" ht="15.75" customHeight="1" x14ac:dyDescent="0.25">
      <c r="A10" s="60"/>
      <c r="B10" s="60"/>
      <c r="C10" s="60"/>
      <c r="D10" s="60"/>
      <c r="E10" s="60"/>
      <c r="F10" s="68"/>
      <c r="G10" s="57"/>
      <c r="H10" s="58"/>
      <c r="I10" s="60"/>
      <c r="J10" s="60"/>
      <c r="K10" s="60"/>
      <c r="L10" s="60"/>
    </row>
    <row r="11" spans="1:12" ht="93" customHeight="1" x14ac:dyDescent="0.25">
      <c r="A11" s="61"/>
      <c r="B11" s="60"/>
      <c r="C11" s="61"/>
      <c r="D11" s="61"/>
      <c r="E11" s="61"/>
      <c r="F11" s="7" t="s">
        <v>29</v>
      </c>
      <c r="G11" s="7" t="s">
        <v>30</v>
      </c>
      <c r="H11" s="7" t="s">
        <v>28</v>
      </c>
      <c r="I11" s="61"/>
      <c r="J11" s="61"/>
      <c r="K11" s="61"/>
      <c r="L11" s="61"/>
    </row>
    <row r="12" spans="1:12" ht="15.6" x14ac:dyDescent="0.25">
      <c r="A12" s="43">
        <v>1</v>
      </c>
      <c r="B12" s="15">
        <v>2</v>
      </c>
      <c r="C12" s="9">
        <v>3</v>
      </c>
      <c r="D12" s="10">
        <v>4</v>
      </c>
      <c r="E12" s="10">
        <v>5</v>
      </c>
      <c r="F12" s="11">
        <v>6</v>
      </c>
      <c r="G12" s="10">
        <v>7</v>
      </c>
      <c r="H12" s="12">
        <v>8</v>
      </c>
      <c r="I12" s="10">
        <v>9</v>
      </c>
      <c r="J12" s="42">
        <v>10</v>
      </c>
      <c r="K12" s="42">
        <v>11</v>
      </c>
      <c r="L12" s="42">
        <v>12</v>
      </c>
    </row>
    <row r="13" spans="1:12" ht="15.6" x14ac:dyDescent="0.25">
      <c r="A13" s="70"/>
      <c r="B13" s="71"/>
      <c r="C13" s="71"/>
      <c r="D13" s="71"/>
      <c r="E13" s="71"/>
      <c r="F13" s="71"/>
      <c r="G13" s="71"/>
      <c r="H13" s="71"/>
      <c r="I13" s="71"/>
      <c r="J13" s="71"/>
      <c r="K13" s="71"/>
      <c r="L13" s="72"/>
    </row>
    <row r="14" spans="1:12" ht="24" customHeight="1" x14ac:dyDescent="0.25">
      <c r="A14" s="44">
        <v>1</v>
      </c>
      <c r="B14" s="45" t="s">
        <v>20</v>
      </c>
      <c r="C14" s="46" t="s">
        <v>25</v>
      </c>
      <c r="D14" s="47" t="s">
        <v>32</v>
      </c>
      <c r="E14" s="53">
        <v>35000</v>
      </c>
      <c r="F14" s="48">
        <v>1.28</v>
      </c>
      <c r="G14" s="49">
        <v>1.2</v>
      </c>
      <c r="H14" s="49">
        <v>1.24</v>
      </c>
      <c r="I14" s="50">
        <f>STDEV(F14:H14)/AVERAGE(F14:H14)</f>
        <v>3.2258064516129059E-2</v>
      </c>
      <c r="J14" s="17" t="str">
        <f t="shared" ref="J14:J18" si="0">IF(I14&lt;0.33,"ОДНОРОДНЫЕ","НЕОДНОРОДНЫЕ")</f>
        <v>ОДНОРОДНЫЕ</v>
      </c>
      <c r="K14" s="51">
        <f>(F14+G14+H14)/3</f>
        <v>1.24</v>
      </c>
      <c r="L14" s="52">
        <f>E14*K14</f>
        <v>43400</v>
      </c>
    </row>
    <row r="15" spans="1:12" ht="39.6" customHeight="1" x14ac:dyDescent="0.25">
      <c r="A15" s="29">
        <v>2</v>
      </c>
      <c r="B15" s="13" t="s">
        <v>18</v>
      </c>
      <c r="C15" s="14" t="s">
        <v>25</v>
      </c>
      <c r="D15" s="47" t="s">
        <v>32</v>
      </c>
      <c r="E15" s="8">
        <v>12</v>
      </c>
      <c r="F15" s="30">
        <v>3840</v>
      </c>
      <c r="G15" s="19">
        <v>3600</v>
      </c>
      <c r="H15" s="19">
        <v>3720</v>
      </c>
      <c r="I15" s="16">
        <f t="shared" ref="I15" si="1">STDEV(F15:H15)/AVERAGE(F15:H15)</f>
        <v>3.2258064516129031E-2</v>
      </c>
      <c r="J15" s="20" t="str">
        <f t="shared" si="0"/>
        <v>ОДНОРОДНЫЕ</v>
      </c>
      <c r="K15" s="7">
        <f t="shared" ref="K15:K18" si="2">(F15+G15+H15)/3</f>
        <v>3720</v>
      </c>
      <c r="L15" s="18">
        <f t="shared" ref="L15:L18" si="3">E15*K15</f>
        <v>44640</v>
      </c>
    </row>
    <row r="16" spans="1:12" ht="34.200000000000003" customHeight="1" x14ac:dyDescent="0.25">
      <c r="A16" s="29">
        <v>3</v>
      </c>
      <c r="B16" s="13" t="s">
        <v>19</v>
      </c>
      <c r="C16" s="14" t="s">
        <v>25</v>
      </c>
      <c r="D16" s="47" t="s">
        <v>32</v>
      </c>
      <c r="E16" s="15">
        <v>12</v>
      </c>
      <c r="F16" s="30">
        <v>3840</v>
      </c>
      <c r="G16" s="19">
        <v>3600</v>
      </c>
      <c r="H16" s="19">
        <v>3720</v>
      </c>
      <c r="I16" s="16">
        <f>STDEV(F16:H16)/AVERAGE(F16:H16)</f>
        <v>3.2258064516129031E-2</v>
      </c>
      <c r="J16" s="17" t="str">
        <f t="shared" si="0"/>
        <v>ОДНОРОДНЫЕ</v>
      </c>
      <c r="K16" s="7">
        <f t="shared" si="2"/>
        <v>3720</v>
      </c>
      <c r="L16" s="18">
        <f t="shared" si="3"/>
        <v>44640</v>
      </c>
    </row>
    <row r="17" spans="1:12" ht="36" customHeight="1" x14ac:dyDescent="0.25">
      <c r="A17" s="29">
        <v>4</v>
      </c>
      <c r="B17" s="13" t="s">
        <v>21</v>
      </c>
      <c r="C17" s="14" t="s">
        <v>25</v>
      </c>
      <c r="D17" s="47" t="s">
        <v>32</v>
      </c>
      <c r="E17" s="8">
        <v>12</v>
      </c>
      <c r="F17" s="30">
        <v>3840</v>
      </c>
      <c r="G17" s="19">
        <v>3600</v>
      </c>
      <c r="H17" s="19">
        <v>3720</v>
      </c>
      <c r="I17" s="16">
        <f t="shared" ref="I17" si="4">STDEV(F17:H17)/AVERAGE(F17:H17)</f>
        <v>3.2258064516129031E-2</v>
      </c>
      <c r="J17" s="20" t="str">
        <f t="shared" si="0"/>
        <v>ОДНОРОДНЫЕ</v>
      </c>
      <c r="K17" s="7">
        <f t="shared" si="2"/>
        <v>3720</v>
      </c>
      <c r="L17" s="18">
        <f t="shared" si="3"/>
        <v>44640</v>
      </c>
    </row>
    <row r="18" spans="1:12" ht="35.4" customHeight="1" x14ac:dyDescent="0.25">
      <c r="A18" s="29">
        <v>5</v>
      </c>
      <c r="B18" s="13" t="s">
        <v>22</v>
      </c>
      <c r="C18" s="14" t="s">
        <v>25</v>
      </c>
      <c r="D18" s="47" t="s">
        <v>32</v>
      </c>
      <c r="E18" s="15">
        <v>12</v>
      </c>
      <c r="F18" s="30">
        <v>3840</v>
      </c>
      <c r="G18" s="19">
        <v>3600</v>
      </c>
      <c r="H18" s="19">
        <v>3720</v>
      </c>
      <c r="I18" s="16">
        <f>STDEV(F18:H18)/AVERAGE(F18:H18)</f>
        <v>3.2258064516129031E-2</v>
      </c>
      <c r="J18" s="17" t="str">
        <f t="shared" si="0"/>
        <v>ОДНОРОДНЫЕ</v>
      </c>
      <c r="K18" s="7">
        <f t="shared" si="2"/>
        <v>3720</v>
      </c>
      <c r="L18" s="18">
        <f t="shared" si="3"/>
        <v>44640</v>
      </c>
    </row>
    <row r="19" spans="1:12" ht="20.25" customHeight="1" x14ac:dyDescent="0.25">
      <c r="A19" s="8"/>
      <c r="B19" s="35" t="s">
        <v>9</v>
      </c>
      <c r="C19" s="34"/>
      <c r="D19" s="36"/>
      <c r="E19" s="36"/>
      <c r="F19" s="37"/>
      <c r="G19" s="38"/>
      <c r="H19" s="38"/>
      <c r="I19" s="38"/>
      <c r="J19" s="38"/>
      <c r="K19" s="33"/>
      <c r="L19" s="21">
        <f>SUM(L14:L18)</f>
        <v>221960</v>
      </c>
    </row>
    <row r="20" spans="1:12" ht="20.25" customHeight="1" x14ac:dyDescent="0.25">
      <c r="A20" s="4"/>
      <c r="B20" s="4" t="s">
        <v>10</v>
      </c>
      <c r="C20" s="39"/>
      <c r="D20" s="4"/>
      <c r="E20" s="4"/>
      <c r="F20" s="5"/>
      <c r="G20" s="4"/>
      <c r="H20" s="6"/>
      <c r="I20" s="4"/>
      <c r="J20" s="4"/>
      <c r="K20" s="4"/>
      <c r="L20" s="4"/>
    </row>
    <row r="21" spans="1:12" ht="27" customHeight="1" x14ac:dyDescent="0.25">
      <c r="A21" s="4"/>
      <c r="B21" s="4"/>
      <c r="C21" s="4"/>
      <c r="D21" s="4"/>
      <c r="E21" s="4"/>
      <c r="F21" s="5"/>
      <c r="G21" s="4"/>
      <c r="H21" s="6"/>
      <c r="I21" s="4"/>
      <c r="J21" s="4"/>
      <c r="K21" s="4"/>
      <c r="L21" s="4"/>
    </row>
    <row r="22" spans="1:12" ht="68.400000000000006" customHeight="1" x14ac:dyDescent="0.25">
      <c r="A22" s="69" t="s">
        <v>31</v>
      </c>
      <c r="B22" s="69"/>
      <c r="C22" s="69"/>
      <c r="D22" s="69"/>
      <c r="E22" s="41"/>
      <c r="F22" s="5"/>
      <c r="G22" s="41"/>
      <c r="H22" s="6"/>
      <c r="I22" s="41"/>
      <c r="J22" s="40" t="s">
        <v>24</v>
      </c>
      <c r="K22" s="41"/>
      <c r="L22" s="41"/>
    </row>
    <row r="23" spans="1:12" ht="57.6" customHeight="1" x14ac:dyDescent="0.25">
      <c r="A23" s="22"/>
      <c r="B23" s="31" t="s">
        <v>23</v>
      </c>
      <c r="C23" s="4"/>
      <c r="D23" s="54"/>
      <c r="E23" s="55"/>
      <c r="F23" s="55"/>
      <c r="G23" s="55"/>
      <c r="H23" s="55"/>
      <c r="I23" s="55"/>
      <c r="J23" s="56"/>
      <c r="K23" s="54"/>
      <c r="L23" s="56"/>
    </row>
    <row r="24" spans="1:12" ht="10.5" customHeight="1" x14ac:dyDescent="0.25">
      <c r="A24" s="22"/>
      <c r="B24" s="23"/>
      <c r="C24" s="32"/>
      <c r="D24" s="23"/>
      <c r="E24" s="23"/>
      <c r="F24" s="25"/>
      <c r="G24" s="23"/>
      <c r="H24" s="26"/>
      <c r="I24" s="23"/>
      <c r="J24" s="23"/>
      <c r="K24" s="23"/>
      <c r="L24" s="23"/>
    </row>
    <row r="25" spans="1:12" ht="21" hidden="1" customHeight="1" x14ac:dyDescent="0.25">
      <c r="A25" s="22"/>
      <c r="B25" s="23"/>
      <c r="C25" s="23"/>
      <c r="D25" s="23"/>
      <c r="E25" s="23"/>
      <c r="F25" s="25"/>
      <c r="G25" s="23"/>
      <c r="H25" s="26"/>
      <c r="I25" s="23"/>
      <c r="J25" s="23"/>
      <c r="K25" s="23"/>
      <c r="L25" s="23"/>
    </row>
    <row r="26" spans="1:12" ht="72.599999999999994" customHeight="1" x14ac:dyDescent="0.25">
      <c r="C26" s="23"/>
      <c r="D26" s="4"/>
      <c r="E26" s="24"/>
      <c r="F26" s="27"/>
      <c r="G26" s="24"/>
      <c r="H26" s="28"/>
      <c r="I26" s="24"/>
      <c r="J26" s="24"/>
      <c r="K26" s="23"/>
      <c r="L26" s="23"/>
    </row>
    <row r="27" spans="1:12" ht="15.6" x14ac:dyDescent="0.25">
      <c r="C27" s="4"/>
    </row>
  </sheetData>
  <mergeCells count="25">
    <mergeCell ref="K1:L1"/>
    <mergeCell ref="B2:L2"/>
    <mergeCell ref="A3:D3"/>
    <mergeCell ref="E3:L3"/>
    <mergeCell ref="A4:D4"/>
    <mergeCell ref="E4:L4"/>
    <mergeCell ref="A5:D5"/>
    <mergeCell ref="E5:L5"/>
    <mergeCell ref="A6:D6"/>
    <mergeCell ref="E6:L6"/>
    <mergeCell ref="L8:L11"/>
    <mergeCell ref="D23:J23"/>
    <mergeCell ref="K23:L23"/>
    <mergeCell ref="A7:L7"/>
    <mergeCell ref="A8:A11"/>
    <mergeCell ref="B8:B11"/>
    <mergeCell ref="C8:C11"/>
    <mergeCell ref="D8:D11"/>
    <mergeCell ref="E8:E11"/>
    <mergeCell ref="F8:H10"/>
    <mergeCell ref="I8:I11"/>
    <mergeCell ref="J8:J11"/>
    <mergeCell ref="K8:K11"/>
    <mergeCell ref="A22:D22"/>
    <mergeCell ref="A13:L13"/>
  </mergeCells>
  <phoneticPr fontId="1" type="noConversion"/>
  <pageMargins left="0.7" right="0.7" top="0.75" bottom="0.75" header="0.3" footer="0.3"/>
  <pageSetup paperSize="9"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Кузнецова Татьяна Владимировна</cp:lastModifiedBy>
  <cp:lastPrinted>2026-07-31T06:56:42Z</cp:lastPrinted>
  <dcterms:created xsi:type="dcterms:W3CDTF">2022-08-25T07:02:48Z</dcterms:created>
  <dcterms:modified xsi:type="dcterms:W3CDTF">2026-07-31T06:57:22Z</dcterms:modified>
</cp:coreProperties>
</file>