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17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8" i="1"/>
  <c r="L22" i="1" s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I8" i="1" l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 l="1"/>
  <c r="K21" i="1" l="1"/>
  <c r="J21" i="1" l="1"/>
</calcChain>
</file>

<file path=xl/sharedStrings.xml><?xml version="1.0" encoding="utf-8"?>
<sst xmlns="http://schemas.openxmlformats.org/spreadsheetml/2006/main" count="68" uniqueCount="42">
  <si>
    <t>Кол-во</t>
  </si>
  <si>
    <t>Всего сумма</t>
  </si>
  <si>
    <t>Итого</t>
  </si>
  <si>
    <t>ФКУЗ Санаторий им. С.М. Кирова ФСИН России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</si>
  <si>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</si>
  <si>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</si>
  <si>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</si>
  <si>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</si>
  <si>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</si>
  <si>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</si>
  <si>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</si>
  <si>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</si>
  <si>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</si>
  <si>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</si>
  <si>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</si>
  <si>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</si>
  <si>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</si>
  <si>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</si>
  <si>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Наименование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</si>
  <si>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</si>
  <si>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</si>
  <si>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Минимальная цена</t>
  </si>
  <si>
    <t>Расчет минимальной цены контракта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</si>
  <si>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</si>
  <si>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шт</t>
  </si>
  <si>
    <t>об обосновании начальной (максимальной) цены на ремонт холодильного и технологического оборудования пищеблока</t>
  </si>
  <si>
    <t>Цены на ремонт холодильного и технологического оборудования пищеблока</t>
  </si>
  <si>
    <t>33.12.19.000</t>
  </si>
  <si>
    <t>Ремонт котла пищеварочного КПЭМ 160/9 Т (инв.№М00004467):
- замена ТЭНа, очистка от накипи</t>
  </si>
  <si>
    <t>Ремонт машины холодильной моноблочной ММ-115 SF (инв № М0004603) : 
- замена магнитного пускателя и блока управления</t>
  </si>
  <si>
    <t>Ремонт мясорубки электрической МИМ-300М (инв №М0006782): 
- замена пусковой кнопки и магнитного пускателя</t>
  </si>
  <si>
    <t>Ремонт пароконвектомата ПКА 10-1/1ВМ (инв.№М00004678):
- замена стекла в сборе, внутреннее термостойкое</t>
  </si>
  <si>
    <t>Ремонт пароконвектомата ПКА 10-1/1ВМ (инв.№М0004135):
- замена стекла в сборе, внутреннее термостойкое</t>
  </si>
  <si>
    <t>Ремонт плиты ЭП-6П на подставке (инв.№М00003918):
- замена конфорки в сборе)</t>
  </si>
  <si>
    <t>Ремонт плиты ЭП-6П на подставке (инв.№М00003922):
- замена комплекта ТЭНов</t>
  </si>
  <si>
    <t>Ремонт агрегата низкотемпературного (инв № М00002451):
- замена блока управления</t>
  </si>
  <si>
    <t>Ремонт стола холодильного Hicold GN 111/TN (инв №М0005278):
- замена компрессора
-заправка фреоном</t>
  </si>
  <si>
    <t>Ремонт машины посудомоечной купольной Abat МПК-1100К (инв.№М0006181):
- замена водоумягчителя, клапана подачи воды</t>
  </si>
  <si>
    <t>Ремонт овощерезки "Гамма 5А" (инв.№М00004470): 
- замена режущего диска</t>
  </si>
  <si>
    <t>Ремонт шкафа холодильного (-5+5) глухая дверь R700 (инв.№М00004462):
- замена обдувного вентилятора</t>
  </si>
  <si>
    <t>Ремонт шкафа холодильного R700 глухая дверь (800х725х1980) (инв №М00004905):
- замена компрессора
- заправка фреоном</t>
  </si>
  <si>
    <t>Ремонт расстоечного шкафа ШРТ-6 ЭШ (1300х1022х650) (инв.№М00004907):
- замена терморегулятора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</si>
</sst>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60">
    <xf numFmtId="0" fontId="0" fillId="0" borderId="0" xfId="0"/>
    <xf numFmtId="0" fontId="22" fillId="0" borderId="0" xfId="0" applyFont="1"/>
    <xf numFmtId="4" fontId="19" fillId="0" borderId="10" xfId="0" applyNumberFormat="1" applyFont="1" applyBorder="1" applyAlignment="1">
      <alignment horizontal="center" vertical="distributed" wrapText="1"/>
    </xf>
    <xf numFmtId="2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/>
    <xf numFmtId="4" fontId="23" fillId="0" borderId="0" xfId="0" applyNumberFormat="1" applyFont="1" applyAlignment="1">
      <alignment horizontal="center" vertical="center"/>
    </xf>
    <xf numFmtId="0" fontId="24" fillId="0" borderId="0" xfId="0" applyFont="1"/>
    <xf numFmtId="4" fontId="0" fillId="0" borderId="0" xfId="0" applyNumberFormat="1"/>
    <xf numFmtId="4" fontId="19" fillId="0" borderId="16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0" fillId="0" borderId="10" xfId="0" applyNumberFormat="1" applyFont="1" applyBorder="1" applyAlignment="1">
      <alignment horizontal="center" vertical="distributed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right"/>
    </xf>
    <xf numFmtId="0" fontId="0" fillId="0" borderId="0" xfId="0" applyFill="1"/>
    <xf numFmtId="0" fontId="19" fillId="0" borderId="10" xfId="0" applyFont="1" applyBorder="1" applyAlignment="1">
      <alignment vertical="center" wrapText="1"/>
    </xf>
    <xf numFmtId="0" fontId="19" fillId="0" borderId="10" xfId="0" applyFont="1" applyFill="1" applyBorder="1" applyAlignment="1">
      <alignment horizontal="center" vertical="distributed" wrapText="1"/>
    </xf>
    <xf numFmtId="4" fontId="20" fillId="0" borderId="10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 applyFill="1"/>
    <xf numFmtId="0" fontId="21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2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13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distributed" wrapText="1"/>
    </xf>
    <xf numFmtId="49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7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Fill="1" applyAlignment="1">
      <alignment horizontal="left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309870</xdr:colOff>
      <xdr:row>27</xdr:row>
      <xdr:rowOff>52917</xdr:rowOff>
    </xdr:from>
    <xdr:to>
      <xdr:col>2</xdr:col>
      <xdr:colOff>1300435</xdr:colOff>
      <xdr:row>27</xdr:row>
      <xdr:rowOff>436207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16340667"/>
          <a:ext cx="190756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423817</xdr:colOff>
      <xdr:row>25</xdr:row>
      <xdr:rowOff>50179</xdr:rowOff>
    </xdr:from>
    <xdr:to>
      <xdr:col>2</xdr:col>
      <xdr:colOff>755170</xdr:colOff>
      <xdr:row>25</xdr:row>
      <xdr:rowOff>370417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15681762"/>
          <a:ext cx="124834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topLeftCell="B19" zoomScale="110" zoomScaleNormal="110" workbookViewId="0">
      <selection activeCell="F13" sqref="F13"/>
    </sheetView>
  </sheetViews>
  <sheetFormatPr defaultRowHeight="12.75" x14ac:dyDescent="0.2"/>
  <cols>
    <col min="1" max="1" width="2.85546875" style="26" customWidth="1"/>
    <col min="2" max="2" width="13.7109375" customWidth="1"/>
    <col min="3" max="3" width="36.7109375" style="1" customWidth="1"/>
    <col min="4" max="4" width="6.28515625" customWidth="1"/>
    <col min="5" max="5" width="7.28515625" style="11" customWidth="1"/>
    <col min="6" max="8" width="14.28515625" customWidth="1"/>
    <col min="9" max="9" width="16.42578125" customWidth="1"/>
    <col min="10" max="10" width="13.28515625" customWidth="1"/>
    <col min="11" max="11" width="10.42578125" customWidth="1"/>
    <col min="12" max="13" width="12.7109375" customWidth="1"/>
  </cols>
  <sheetData>
    <row r="1" spans="1:12" s="15" customFormat="1" x14ac:dyDescent="0.2">
      <c r="A1" s="24"/>
      <c r="C1" s="18"/>
      <c r="D1" s="16"/>
      <c r="L1" s="19"/>
    </row>
    <row r="2" spans="1:12" s="20" customFormat="1" ht="15.75" customHeight="1" x14ac:dyDescent="0.2">
      <c r="A2" s="25"/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s="20" customFormat="1" ht="16.5" customHeight="1" x14ac:dyDescent="0.2">
      <c r="A3" s="25"/>
      <c r="B3" s="36" t="s">
        <v>25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s="20" customFormat="1" ht="15" customHeight="1" x14ac:dyDescent="0.2">
      <c r="A4" s="25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s="20" customFormat="1" ht="26.25" customHeight="1" x14ac:dyDescent="0.2">
      <c r="A5" s="25"/>
      <c r="B5" s="42" t="s">
        <v>11</v>
      </c>
      <c r="C5" s="42" t="s">
        <v>18</v>
      </c>
      <c r="D5" s="42" t="s">
        <v>7</v>
      </c>
      <c r="E5" s="42" t="s">
        <v>0</v>
      </c>
      <c r="F5" s="44" t="s">
        <v>26</v>
      </c>
      <c r="G5" s="45"/>
      <c r="H5" s="45"/>
      <c r="I5" s="45"/>
      <c r="J5" s="45"/>
      <c r="K5" s="45"/>
      <c r="L5" s="46"/>
    </row>
    <row r="6" spans="1:12" s="20" customFormat="1" ht="24" customHeight="1" x14ac:dyDescent="0.2">
      <c r="A6" s="25"/>
      <c r="B6" s="42"/>
      <c r="C6" s="42"/>
      <c r="D6" s="42"/>
      <c r="E6" s="42"/>
      <c r="F6" s="39" t="s">
        <v>8</v>
      </c>
      <c r="G6" s="39" t="s">
        <v>9</v>
      </c>
      <c r="H6" s="39" t="s">
        <v>10</v>
      </c>
      <c r="I6" s="43" t="s">
        <v>5</v>
      </c>
      <c r="J6" s="43" t="s">
        <v>4</v>
      </c>
      <c r="K6" s="48" t="s">
        <v>2</v>
      </c>
      <c r="L6" s="48"/>
    </row>
    <row r="7" spans="1:12" ht="38.25" customHeight="1" x14ac:dyDescent="0.2">
      <c r="B7" s="43"/>
      <c r="C7" s="42"/>
      <c r="D7" s="43"/>
      <c r="E7" s="43"/>
      <c r="F7" s="41"/>
      <c r="G7" s="40"/>
      <c r="H7" s="40"/>
      <c r="I7" s="47"/>
      <c r="J7" s="47"/>
      <c r="K7" s="4" t="s">
        <v>21</v>
      </c>
      <c r="L7" s="3" t="s">
        <v>1</v>
      </c>
    </row>
    <row r="8" spans="1:12" ht="54.75" customHeight="1" x14ac:dyDescent="0.2">
      <c r="A8" s="26">
        <v>1</v>
      </c>
      <c r="B8" s="33" t="s">
        <v>27</v>
      </c>
      <c r="C8" s="34" t="s">
        <v>30</v>
      </c>
      <c r="D8" s="28" t="s">
        <v>24</v>
      </c>
      <c r="E8" s="28">
        <v>1</v>
      </c>
      <c r="F8" s="32">
        <v>3500</v>
      </c>
      <c r="G8" s="29">
        <v>3800</v>
      </c>
      <c r="H8" s="29">
        <v>4000</v>
      </c>
      <c r="I8" s="9">
        <f t="shared" ref="I8:I20" si="0">STDEV(F8,G8,H8)</f>
        <v>251.66114784235833</v>
      </c>
      <c r="J8" s="2">
        <f t="shared" ref="J8:J20" si="1">I8/AVERAGE(F8,G8,H8)*100</f>
        <v>6.6812694117440268</v>
      </c>
      <c r="K8" s="23">
        <f t="shared" ref="K8:K20" si="2">F8</f>
        <v>3500</v>
      </c>
      <c r="L8" s="35">
        <f>F8*E8</f>
        <v>3500</v>
      </c>
    </row>
    <row r="9" spans="1:12" ht="56.25" customHeight="1" x14ac:dyDescent="0.2">
      <c r="A9" s="26">
        <v>2</v>
      </c>
      <c r="B9" s="33" t="s">
        <v>27</v>
      </c>
      <c r="C9" s="34" t="s">
        <v>29</v>
      </c>
      <c r="D9" s="28" t="s">
        <v>24</v>
      </c>
      <c r="E9" s="28">
        <v>1</v>
      </c>
      <c r="F9" s="32">
        <v>8500</v>
      </c>
      <c r="G9" s="29">
        <v>9200</v>
      </c>
      <c r="H9" s="29">
        <v>9500</v>
      </c>
      <c r="I9" s="9">
        <f t="shared" si="0"/>
        <v>513.16014394468834</v>
      </c>
      <c r="J9" s="2">
        <f t="shared" si="1"/>
        <v>5.6598545288017101</v>
      </c>
      <c r="K9" s="23">
        <f t="shared" si="2"/>
        <v>8500</v>
      </c>
      <c r="L9" s="35">
        <f t="shared" ref="L9:L21" si="3">F9*E9</f>
        <v>8500</v>
      </c>
    </row>
    <row r="10" spans="1:12" ht="42" customHeight="1" x14ac:dyDescent="0.2">
      <c r="A10" s="26">
        <v>3</v>
      </c>
      <c r="B10" s="33" t="s">
        <v>27</v>
      </c>
      <c r="C10" s="34" t="s">
        <v>28</v>
      </c>
      <c r="D10" s="28" t="s">
        <v>24</v>
      </c>
      <c r="E10" s="28">
        <v>1</v>
      </c>
      <c r="F10" s="32">
        <v>12500</v>
      </c>
      <c r="G10" s="29">
        <v>13100</v>
      </c>
      <c r="H10" s="29">
        <v>13500</v>
      </c>
      <c r="I10" s="9">
        <f t="shared" si="0"/>
        <v>503.32229568471661</v>
      </c>
      <c r="J10" s="2">
        <f t="shared" si="1"/>
        <v>3.8618078952791555</v>
      </c>
      <c r="K10" s="23">
        <f t="shared" si="2"/>
        <v>12500</v>
      </c>
      <c r="L10" s="35">
        <f t="shared" si="3"/>
        <v>12500</v>
      </c>
    </row>
    <row r="11" spans="1:12" ht="52.5" customHeight="1" x14ac:dyDescent="0.2">
      <c r="A11" s="26">
        <v>4</v>
      </c>
      <c r="B11" s="33" t="s">
        <v>27</v>
      </c>
      <c r="C11" s="34" t="s">
        <v>37</v>
      </c>
      <c r="D11" s="28" t="s">
        <v>24</v>
      </c>
      <c r="E11" s="28">
        <v>1</v>
      </c>
      <c r="F11" s="32">
        <v>13500</v>
      </c>
      <c r="G11" s="29">
        <v>13800</v>
      </c>
      <c r="H11" s="29">
        <v>14000</v>
      </c>
      <c r="I11" s="9">
        <f t="shared" si="0"/>
        <v>251.66114784235833</v>
      </c>
      <c r="J11" s="2">
        <f t="shared" si="1"/>
        <v>1.8280470787580507</v>
      </c>
      <c r="K11" s="23">
        <f t="shared" si="2"/>
        <v>13500</v>
      </c>
      <c r="L11" s="35">
        <f t="shared" si="3"/>
        <v>13500</v>
      </c>
    </row>
    <row r="12" spans="1:12" ht="38.25" customHeight="1" x14ac:dyDescent="0.2">
      <c r="A12" s="26">
        <v>5</v>
      </c>
      <c r="B12" s="33" t="s">
        <v>27</v>
      </c>
      <c r="C12" s="34" t="s">
        <v>38</v>
      </c>
      <c r="D12" s="28" t="s">
        <v>24</v>
      </c>
      <c r="E12" s="28">
        <v>1</v>
      </c>
      <c r="F12" s="32">
        <v>3200</v>
      </c>
      <c r="G12" s="29">
        <v>3500</v>
      </c>
      <c r="H12" s="29">
        <v>3500</v>
      </c>
      <c r="I12" s="9">
        <f t="shared" si="0"/>
        <v>173.20508075688772</v>
      </c>
      <c r="J12" s="2">
        <f t="shared" si="1"/>
        <v>5.0942670810849329</v>
      </c>
      <c r="K12" s="23">
        <f t="shared" si="2"/>
        <v>3200</v>
      </c>
      <c r="L12" s="35">
        <f t="shared" si="3"/>
        <v>3200</v>
      </c>
    </row>
    <row r="13" spans="1:12" ht="56.25" customHeight="1" x14ac:dyDescent="0.2">
      <c r="A13" s="26">
        <v>6</v>
      </c>
      <c r="B13" s="33" t="s">
        <v>27</v>
      </c>
      <c r="C13" s="34" t="s">
        <v>31</v>
      </c>
      <c r="D13" s="28" t="s">
        <v>24</v>
      </c>
      <c r="E13" s="28">
        <v>1</v>
      </c>
      <c r="F13" s="32">
        <v>9500</v>
      </c>
      <c r="G13" s="29">
        <v>9600</v>
      </c>
      <c r="H13" s="29">
        <v>9500</v>
      </c>
      <c r="I13" s="9">
        <f t="shared" si="0"/>
        <v>57.735026918962575</v>
      </c>
      <c r="J13" s="2">
        <f t="shared" si="1"/>
        <v>0.60561217047862836</v>
      </c>
      <c r="K13" s="23">
        <f t="shared" si="2"/>
        <v>9500</v>
      </c>
      <c r="L13" s="35">
        <f t="shared" si="3"/>
        <v>9500</v>
      </c>
    </row>
    <row r="14" spans="1:12" ht="57" customHeight="1" x14ac:dyDescent="0.2">
      <c r="A14" s="26">
        <v>7</v>
      </c>
      <c r="B14" s="33" t="s">
        <v>27</v>
      </c>
      <c r="C14" s="34" t="s">
        <v>32</v>
      </c>
      <c r="D14" s="28" t="s">
        <v>24</v>
      </c>
      <c r="E14" s="28">
        <v>1</v>
      </c>
      <c r="F14" s="32">
        <v>9500</v>
      </c>
      <c r="G14" s="29">
        <v>10000</v>
      </c>
      <c r="H14" s="29">
        <v>10300</v>
      </c>
      <c r="I14" s="9">
        <f t="shared" si="0"/>
        <v>404.145188432738</v>
      </c>
      <c r="J14" s="2">
        <f t="shared" si="1"/>
        <v>4.0685757224772283</v>
      </c>
      <c r="K14" s="23">
        <f t="shared" si="2"/>
        <v>9500</v>
      </c>
      <c r="L14" s="35">
        <f t="shared" si="3"/>
        <v>9500</v>
      </c>
    </row>
    <row r="15" spans="1:12" ht="42" customHeight="1" x14ac:dyDescent="0.2">
      <c r="A15" s="26">
        <v>8</v>
      </c>
      <c r="B15" s="33" t="s">
        <v>27</v>
      </c>
      <c r="C15" s="34" t="s">
        <v>33</v>
      </c>
      <c r="D15" s="28" t="s">
        <v>24</v>
      </c>
      <c r="E15" s="28">
        <v>3</v>
      </c>
      <c r="F15" s="32">
        <v>7500</v>
      </c>
      <c r="G15" s="29">
        <v>7600</v>
      </c>
      <c r="H15" s="29">
        <v>7800</v>
      </c>
      <c r="I15" s="9">
        <f t="shared" si="0"/>
        <v>152.75252316519467</v>
      </c>
      <c r="J15" s="2">
        <f t="shared" si="1"/>
        <v>2.0011247576226379</v>
      </c>
      <c r="K15" s="23">
        <f t="shared" si="2"/>
        <v>7500</v>
      </c>
      <c r="L15" s="35">
        <f t="shared" si="3"/>
        <v>22500</v>
      </c>
    </row>
    <row r="16" spans="1:12" ht="38.25" customHeight="1" x14ac:dyDescent="0.2">
      <c r="A16" s="26">
        <v>9</v>
      </c>
      <c r="B16" s="33" t="s">
        <v>27</v>
      </c>
      <c r="C16" s="34" t="s">
        <v>34</v>
      </c>
      <c r="D16" s="28" t="s">
        <v>24</v>
      </c>
      <c r="E16" s="28">
        <v>6</v>
      </c>
      <c r="F16" s="32">
        <v>4000</v>
      </c>
      <c r="G16" s="29">
        <v>4500</v>
      </c>
      <c r="H16" s="29">
        <v>4600</v>
      </c>
      <c r="I16" s="9">
        <f t="shared" si="0"/>
        <v>321.45502536643181</v>
      </c>
      <c r="J16" s="2">
        <f t="shared" si="1"/>
        <v>7.3615654664068346</v>
      </c>
      <c r="K16" s="23">
        <f t="shared" si="2"/>
        <v>4000</v>
      </c>
      <c r="L16" s="35">
        <f t="shared" si="3"/>
        <v>24000</v>
      </c>
    </row>
    <row r="17" spans="1:23" ht="46.5" customHeight="1" x14ac:dyDescent="0.2">
      <c r="A17" s="26">
        <v>10</v>
      </c>
      <c r="B17" s="33" t="s">
        <v>27</v>
      </c>
      <c r="C17" s="34" t="s">
        <v>35</v>
      </c>
      <c r="D17" s="28" t="s">
        <v>24</v>
      </c>
      <c r="E17" s="28">
        <v>1</v>
      </c>
      <c r="F17" s="32">
        <v>6500</v>
      </c>
      <c r="G17" s="29">
        <v>6800</v>
      </c>
      <c r="H17" s="29">
        <v>7000</v>
      </c>
      <c r="I17" s="9">
        <f t="shared" si="0"/>
        <v>251.6611478423583</v>
      </c>
      <c r="J17" s="2">
        <f t="shared" si="1"/>
        <v>3.7191302636801717</v>
      </c>
      <c r="K17" s="23">
        <f t="shared" si="2"/>
        <v>6500</v>
      </c>
      <c r="L17" s="35">
        <f t="shared" si="3"/>
        <v>6500</v>
      </c>
    </row>
    <row r="18" spans="1:23" ht="45" customHeight="1" x14ac:dyDescent="0.2">
      <c r="A18" s="26">
        <v>11</v>
      </c>
      <c r="B18" s="33" t="s">
        <v>27</v>
      </c>
      <c r="C18" s="34" t="s">
        <v>39</v>
      </c>
      <c r="D18" s="28" t="s">
        <v>24</v>
      </c>
      <c r="E18" s="28">
        <v>1</v>
      </c>
      <c r="F18" s="32">
        <v>6500</v>
      </c>
      <c r="G18" s="29">
        <v>6700</v>
      </c>
      <c r="H18" s="29">
        <v>6800</v>
      </c>
      <c r="I18" s="9">
        <f t="shared" si="0"/>
        <v>152.75252316519467</v>
      </c>
      <c r="J18" s="2">
        <f t="shared" si="1"/>
        <v>2.2912878474779199</v>
      </c>
      <c r="K18" s="23">
        <f t="shared" si="2"/>
        <v>6500</v>
      </c>
      <c r="L18" s="35">
        <f t="shared" si="3"/>
        <v>6500</v>
      </c>
    </row>
    <row r="19" spans="1:23" ht="54.75" customHeight="1" x14ac:dyDescent="0.2">
      <c r="A19" s="26">
        <v>12</v>
      </c>
      <c r="B19" s="33" t="s">
        <v>27</v>
      </c>
      <c r="C19" s="34" t="s">
        <v>40</v>
      </c>
      <c r="D19" s="28" t="s">
        <v>24</v>
      </c>
      <c r="E19" s="28">
        <v>1</v>
      </c>
      <c r="F19" s="32">
        <v>23000</v>
      </c>
      <c r="G19" s="29">
        <v>24000</v>
      </c>
      <c r="H19" s="29">
        <v>25000</v>
      </c>
      <c r="I19" s="9">
        <f t="shared" si="0"/>
        <v>1000</v>
      </c>
      <c r="J19" s="2">
        <f t="shared" si="1"/>
        <v>4.1666666666666661</v>
      </c>
      <c r="K19" s="23">
        <f t="shared" si="2"/>
        <v>23000</v>
      </c>
      <c r="L19" s="35">
        <f t="shared" si="3"/>
        <v>23000</v>
      </c>
    </row>
    <row r="20" spans="1:23" ht="49.5" customHeight="1" x14ac:dyDescent="0.2">
      <c r="A20" s="26">
        <v>13</v>
      </c>
      <c r="B20" s="33" t="s">
        <v>27</v>
      </c>
      <c r="C20" s="34" t="s">
        <v>41</v>
      </c>
      <c r="D20" s="28" t="s">
        <v>24</v>
      </c>
      <c r="E20" s="28">
        <v>1</v>
      </c>
      <c r="F20" s="32">
        <v>4500</v>
      </c>
      <c r="G20" s="29">
        <v>4700</v>
      </c>
      <c r="H20" s="29">
        <v>4500</v>
      </c>
      <c r="I20" s="9">
        <f t="shared" si="0"/>
        <v>115.47005383792515</v>
      </c>
      <c r="J20" s="2">
        <f t="shared" si="1"/>
        <v>2.528541324918069</v>
      </c>
      <c r="K20" s="23">
        <f t="shared" si="2"/>
        <v>4500</v>
      </c>
      <c r="L20" s="35">
        <f t="shared" si="3"/>
        <v>4500</v>
      </c>
    </row>
    <row r="21" spans="1:23" ht="60.75" customHeight="1" x14ac:dyDescent="0.2">
      <c r="A21" s="26">
        <v>14</v>
      </c>
      <c r="B21" s="33" t="s">
        <v>27</v>
      </c>
      <c r="C21" s="21" t="s">
        <v>36</v>
      </c>
      <c r="D21" s="22" t="s">
        <v>24</v>
      </c>
      <c r="E21" s="27">
        <v>1</v>
      </c>
      <c r="F21" s="30">
        <v>18000</v>
      </c>
      <c r="G21" s="31">
        <v>18500</v>
      </c>
      <c r="H21" s="31">
        <v>19000</v>
      </c>
      <c r="I21" s="9">
        <f>STDEV(F21,G21,H21)</f>
        <v>500</v>
      </c>
      <c r="J21" s="2">
        <f>I21/AVERAGE(F21,G21,H21)*100</f>
        <v>2.7027027027027026</v>
      </c>
      <c r="K21" s="23">
        <f>F21</f>
        <v>18000</v>
      </c>
      <c r="L21" s="35">
        <f t="shared" si="3"/>
        <v>18000</v>
      </c>
      <c r="M21" s="8"/>
      <c r="N21" s="8"/>
      <c r="O21" s="8"/>
      <c r="P21" s="8"/>
      <c r="U21" s="8"/>
      <c r="V21" s="8"/>
      <c r="W21" s="8"/>
    </row>
    <row r="22" spans="1:23" x14ac:dyDescent="0.2">
      <c r="B22" s="53" t="s">
        <v>6</v>
      </c>
      <c r="C22" s="54"/>
      <c r="D22" s="54"/>
      <c r="E22" s="54"/>
      <c r="F22" s="54"/>
      <c r="G22" s="54"/>
      <c r="H22" s="54"/>
      <c r="I22" s="54"/>
      <c r="J22" s="54"/>
      <c r="K22" s="55"/>
      <c r="L22" s="12">
        <f>SUM(L8:L21)</f>
        <v>165200</v>
      </c>
    </row>
    <row r="23" spans="1:23" ht="52.5" customHeight="1" x14ac:dyDescent="0.2">
      <c r="B23" s="52" t="s">
        <v>23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1:23" x14ac:dyDescent="0.2">
      <c r="B24" s="51" t="s">
        <v>12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23" x14ac:dyDescent="0.2">
      <c r="B25" s="50" t="s">
        <v>13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</row>
    <row r="26" spans="1:23" ht="34.5" customHeight="1" x14ac:dyDescent="0.2">
      <c r="B26" s="58"/>
      <c r="C26" s="58"/>
      <c r="D26" s="15"/>
      <c r="E26" s="16"/>
      <c r="F26" s="17"/>
      <c r="G26" s="15"/>
      <c r="H26" s="15"/>
      <c r="I26" s="15"/>
      <c r="J26" s="15"/>
      <c r="K26" s="15"/>
      <c r="L26" s="15"/>
    </row>
    <row r="27" spans="1:23" x14ac:dyDescent="0.2">
      <c r="B27" s="58" t="s">
        <v>15</v>
      </c>
      <c r="C27" s="58"/>
      <c r="D27" s="15"/>
      <c r="E27" s="16"/>
      <c r="F27" s="17"/>
      <c r="G27" s="15"/>
      <c r="H27" s="15"/>
      <c r="I27" s="15"/>
      <c r="J27" s="15"/>
      <c r="K27" s="15"/>
      <c r="L27" s="15"/>
    </row>
    <row r="28" spans="1:23" ht="37.5" customHeight="1" x14ac:dyDescent="0.2">
      <c r="B28" s="58"/>
      <c r="C28" s="58"/>
      <c r="D28" s="59" t="s">
        <v>16</v>
      </c>
      <c r="E28" s="59"/>
      <c r="F28" s="59"/>
      <c r="G28" s="59"/>
      <c r="H28" s="59"/>
      <c r="I28" s="59"/>
      <c r="J28" s="59"/>
      <c r="K28" s="59"/>
      <c r="L28" s="59"/>
    </row>
    <row r="29" spans="1:23" x14ac:dyDescent="0.2">
      <c r="B29" s="15"/>
      <c r="C29" s="56" t="s">
        <v>19</v>
      </c>
      <c r="D29" s="56"/>
      <c r="E29" s="56"/>
      <c r="F29" s="56"/>
      <c r="G29" s="14"/>
      <c r="H29" s="15"/>
      <c r="I29" s="15"/>
      <c r="J29" s="15"/>
      <c r="K29" s="15"/>
      <c r="L29" s="15"/>
    </row>
    <row r="30" spans="1:23" x14ac:dyDescent="0.2">
      <c r="B30" s="57" t="s">
        <v>17</v>
      </c>
      <c r="C30" s="57"/>
      <c r="D30" s="57"/>
      <c r="E30" s="57"/>
      <c r="F30" s="57"/>
      <c r="G30" s="57"/>
      <c r="H30" s="14"/>
      <c r="I30" s="14"/>
      <c r="J30" s="15"/>
      <c r="K30" s="15"/>
      <c r="L30" s="15"/>
    </row>
    <row r="31" spans="1:23" x14ac:dyDescent="0.2">
      <c r="B31" s="57" t="s">
        <v>20</v>
      </c>
      <c r="C31" s="57"/>
      <c r="D31" s="57"/>
      <c r="E31" s="57"/>
      <c r="F31" s="57"/>
      <c r="G31" s="57"/>
      <c r="H31" s="14"/>
      <c r="I31" s="14"/>
      <c r="J31" s="15"/>
      <c r="K31" s="15"/>
      <c r="L31" s="15"/>
    </row>
    <row r="32" spans="1:23" ht="18.75" customHeight="1" x14ac:dyDescent="0.2">
      <c r="B32" s="49" t="s">
        <v>14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2:12" x14ac:dyDescent="0.2">
      <c r="B33" s="13"/>
      <c r="C33" s="13"/>
      <c r="D33" s="13"/>
      <c r="E33" s="13"/>
      <c r="F33" s="13"/>
      <c r="G33" s="14"/>
      <c r="H33" s="14"/>
      <c r="I33" s="15"/>
      <c r="J33" s="15"/>
      <c r="K33" s="15"/>
    </row>
    <row r="34" spans="2:12" ht="15" x14ac:dyDescent="0.25">
      <c r="B34" s="5"/>
      <c r="C34" s="7"/>
      <c r="D34" s="5"/>
      <c r="E34" s="10"/>
      <c r="F34" s="6"/>
      <c r="G34" s="5"/>
      <c r="H34" s="5"/>
      <c r="I34" s="5"/>
      <c r="J34" s="5"/>
      <c r="K34" s="5"/>
      <c r="L34" s="5"/>
    </row>
  </sheetData>
  <mergeCells count="26">
    <mergeCell ref="B32:L32"/>
    <mergeCell ref="B25:L25"/>
    <mergeCell ref="B24:L24"/>
    <mergeCell ref="B23:L23"/>
    <mergeCell ref="B22:K22"/>
    <mergeCell ref="C29:F29"/>
    <mergeCell ref="B30:G30"/>
    <mergeCell ref="B31:G31"/>
    <mergeCell ref="B26:C26"/>
    <mergeCell ref="B27:C27"/>
    <mergeCell ref="B28:C28"/>
    <mergeCell ref="D28:L28"/>
    <mergeCell ref="B3:L3"/>
    <mergeCell ref="B4:L4"/>
    <mergeCell ref="B2:L2"/>
    <mergeCell ref="G6:G7"/>
    <mergeCell ref="F6:F7"/>
    <mergeCell ref="B5:B7"/>
    <mergeCell ref="C5:C7"/>
    <mergeCell ref="D5:D7"/>
    <mergeCell ref="E5:E7"/>
    <mergeCell ref="F5:L5"/>
    <mergeCell ref="I6:I7"/>
    <mergeCell ref="K6:L6"/>
    <mergeCell ref="H6:H7"/>
    <mergeCell ref="J6:J7"/>
  </mergeCells>
  <phoneticPr fontId="21" type="noConversion"/>
  <pageMargins left="0.19685039370078741" right="0" top="0.51181102362204722" bottom="0.35433070866141736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Админ</cp:lastModifiedBy>
  <cp:lastPrinted>2026-08-25T06:17:29Z</cp:lastPrinted>
  <dcterms:created xsi:type="dcterms:W3CDTF">2015-09-20T10:30:07Z</dcterms:created>
  <dcterms:modified xsi:type="dcterms:W3CDTF">2026-08-25T06:32:24Z</dcterms:modified>
</cp:coreProperties>
</file>