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Уточнение " sheetId="1" state="visible" r:id="rId1"/>
  </sheets>
  <calcPr calcMode="auto" fullCalcOnLoad="0" calcCompleted="1" calcOnSave="0"/>
</workbook>
</file>

<file path=xl/sharedStrings.xml><?xml version="1.0" encoding="utf-8"?>
<sst xmlns="http://schemas.openxmlformats.org/spreadsheetml/2006/main" count="22" uniqueCount="22">
  <si>
    <t xml:space="preserve">Приложение 2</t>
  </si>
  <si>
    <t xml:space="preserve">Обоснование начальной максимальной цены контракта на услуги по проведению работ по землеустройству, формированию землеустроительной документации и постановке на кадастровый учет земельных участков и уточнения местоположения границ земельных участков для нужд для нужд Территориального управления Федерального агентства по управлению государственным имуществом в Республике Башкортостан</t>
  </si>
  <si>
    <t xml:space="preserve">Используемый метод определения НМЦК с обоснованием: НМЦК определена Заказчиком методом сопоставимых рыночных цен в соответствии с требованиями статьи 22 Федерального закона № 44-ФЗ и приказом Министерства экономического  развития Российской Федерации от 2 октября 2013 года № 567.</t>
  </si>
  <si>
    <t xml:space="preserve">№ п/п</t>
  </si>
  <si>
    <t xml:space="preserve">Наименование услуги</t>
  </si>
  <si>
    <t>Характеристика</t>
  </si>
  <si>
    <t xml:space="preserve">Ед. изм.</t>
  </si>
  <si>
    <t>Кол-во</t>
  </si>
  <si>
    <t xml:space="preserve">Цена за ед. товара в соответствии с источником информации , руб.</t>
  </si>
  <si>
    <t xml:space="preserve">Средняя цена, руб.</t>
  </si>
  <si>
    <t xml:space="preserve">Среднее квадратичное отклонение</t>
  </si>
  <si>
    <t xml:space="preserve">Коэффициент вариации</t>
  </si>
  <si>
    <t xml:space="preserve">Общая сумма  аукциона, руб.</t>
  </si>
  <si>
    <r>
      <t>К</t>
    </r>
    <r>
      <t xml:space="preserve">П вх. № </t>
    </r>
    <r>
      <t xml:space="preserve">
</t>
    </r>
    <r>
      <t xml:space="preserve">02-22847 от 01.07.2026,№02-26919 от 30.07.2026,  №02-27086 от 31.07.2026</t>
    </r>
  </si>
  <si>
    <r>
      <t>К</t>
    </r>
    <r>
      <t xml:space="preserve">П вх. № </t>
    </r>
    <r>
      <t xml:space="preserve">
</t>
    </r>
    <r>
      <t xml:space="preserve">02-22846 от 01.07.2026, №02-26917 от 30.07.2026, №02-27085 от 31.07.2026</t>
    </r>
  </si>
  <si>
    <r>
      <t>К</t>
    </r>
    <r>
      <t xml:space="preserve">П вх. № </t>
    </r>
    <r>
      <t xml:space="preserve">
</t>
    </r>
    <r>
      <t xml:space="preserve">02-22706 от 01.07.2026, №02-26918 от 30.07.2026, №02-27087 от 31.07.2026</t>
    </r>
  </si>
  <si>
    <r>
      <rPr>
        <sz val="10"/>
        <color theme="1" tint="0"/>
        <rFont val="Times New Roman"/>
      </rPr>
      <t xml:space="preserve">Выполнение кадастровых работ по разделу земельных участков</t>
    </r>
  </si>
  <si>
    <t>02:08:090102:31</t>
  </si>
  <si>
    <r>
      <rPr>
        <sz val="10"/>
        <color theme="1" tint="0"/>
        <rFont val="Times New Roman"/>
      </rPr>
      <t xml:space="preserve">усл. ед</t>
    </r>
  </si>
  <si>
    <t>02:36:160403:20</t>
  </si>
  <si>
    <t>02:36:160403:21</t>
  </si>
  <si>
    <t>02:52:000000:26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</si>
</sst>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;-0.00"/>
  </numFmts>
  <fonts count="12">
    <font>
      <sz val="11.000000"/>
      <name val="Calibri"/>
    </font>
    <font>
      <sz val="11.000000"/>
      <color theme="1" tint="0"/>
      <name val="Calibri"/>
      <scheme val="minor"/>
    </font>
    <font>
      <b/>
      <sz val="12.000000"/>
      <color theme="1" tint="0"/>
      <name val="Times New Roman"/>
    </font>
    <font>
      <b/>
      <sz val="11.000000"/>
      <color theme="1" tint="0"/>
      <name val="Times New Roman"/>
    </font>
    <font>
      <sz val="11.000000"/>
      <name val="Times New Roman"/>
    </font>
    <font>
      <sz val="11.000000"/>
      <color theme="1" tint="0"/>
      <name val="Times New Roman"/>
    </font>
    <font>
      <sz val="9.000000"/>
      <color theme="1" tint="0"/>
      <name val="Times New Roman"/>
    </font>
    <font>
      <sz val="9.000000"/>
      <color indexed="2"/>
      <name val="Times New Roman"/>
    </font>
    <font>
      <sz val="10.000000"/>
      <color theme="1" tint="0"/>
      <name val="Times New Roman"/>
    </font>
    <font>
      <sz val="11.000000"/>
      <color theme="1" tint="0"/>
      <name val="Cambria"/>
    </font>
    <font>
      <sz val="12.000000"/>
      <color theme="1" tint="0"/>
      <name val="Times New Roman"/>
    </font>
    <font>
      <sz val="9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none"/>
      <bottom style="none"/>
      <diagonal style="none"/>
    </border>
  </borders>
  <cellStyleXfs count="1">
    <xf fontId="0" fillId="0" borderId="0" numFmtId="0" applyNumberFormat="1" applyFont="1" applyFill="0" applyBorder="0" quotePrefix="0"/>
  </cellStyleXfs>
  <cellXfs count="29">
    <xf fontId="1" fillId="0" borderId="0" numFmtId="0" xfId="0" applyFont="1" quotePrefix="0"/>
    <xf fontId="1" fillId="0" borderId="0" numFmtId="2" xfId="0" applyNumberFormat="1" applyFont="1" quotePrefix="0"/>
    <xf fontId="2" fillId="0" borderId="0" numFmtId="2" xfId="0" applyNumberFormat="1" applyFont="1" applyAlignment="1" quotePrefix="0">
      <alignment horizontal="right" vertical="top"/>
    </xf>
    <xf fontId="3" fillId="0" borderId="0" numFmtId="10" xfId="0" applyNumberFormat="1" applyFont="1" applyAlignment="1" quotePrefix="0">
      <alignment horizontal="center" vertical="center" wrapText="1"/>
    </xf>
    <xf fontId="4" fillId="0" borderId="0" numFmtId="0" xfId="0" applyFont="1" applyAlignment="1" quotePrefix="0">
      <alignment horizontal="left" vertical="top" wrapText="1"/>
    </xf>
    <xf fontId="5" fillId="0" borderId="0" numFmtId="0" xfId="0" applyFont="1" applyAlignment="1" quotePrefix="0">
      <alignment horizontal="left" vertical="top" wrapText="1"/>
    </xf>
    <xf fontId="3" fillId="0" borderId="0" numFmtId="0" xfId="0" applyFont="1" applyAlignment="1" quotePrefix="0">
      <alignment horizontal="center"/>
    </xf>
    <xf fontId="3" fillId="0" borderId="0" numFmtId="2" xfId="0" applyNumberFormat="1" applyFont="1" applyAlignment="1" quotePrefix="0">
      <alignment horizontal="center"/>
    </xf>
    <xf fontId="6" fillId="0" borderId="1" numFmtId="0" xfId="0" applyFont="1" applyBorder="1" applyAlignment="1" quotePrefix="0">
      <alignment horizontal="center" vertical="top" wrapText="1"/>
    </xf>
    <xf fontId="6" fillId="0" borderId="1" numFmtId="2" xfId="0" applyNumberFormat="1" applyFont="1" applyBorder="1" applyAlignment="1" quotePrefix="0">
      <alignment horizontal="center" vertical="top" wrapText="1"/>
    </xf>
    <xf fontId="6" fillId="0" borderId="2" numFmtId="0" xfId="0" applyFont="1" applyBorder="1" applyAlignment="1" quotePrefix="0">
      <alignment horizontal="center" vertical="top" wrapText="1"/>
    </xf>
    <xf fontId="6" fillId="0" borderId="3" numFmtId="0" xfId="0" applyFont="1" applyBorder="1" applyAlignment="1" quotePrefix="0">
      <alignment horizontal="center" vertical="top" wrapText="1"/>
    </xf>
    <xf fontId="6" fillId="0" borderId="1" numFmtId="4" xfId="0" applyNumberFormat="1" applyFont="1" applyBorder="1" applyAlignment="1" quotePrefix="0">
      <alignment horizontal="center" vertical="top" wrapText="1"/>
    </xf>
    <xf fontId="6" fillId="0" borderId="4" numFmtId="0" xfId="0" applyFont="1" applyBorder="1" applyAlignment="1" quotePrefix="0">
      <alignment horizontal="center" vertical="top" wrapText="1"/>
    </xf>
    <xf fontId="6" fillId="0" borderId="4" numFmtId="2" xfId="0" applyNumberFormat="1" applyFont="1" applyBorder="1" applyAlignment="1" quotePrefix="0">
      <alignment horizontal="center" vertical="top" wrapText="1"/>
    </xf>
    <xf fontId="7" fillId="0" borderId="1" numFmtId="0" xfId="0" applyFont="1" applyBorder="1" applyAlignment="1" quotePrefix="0">
      <alignment horizontal="center" vertical="top" wrapText="1"/>
    </xf>
    <xf fontId="6" fillId="0" borderId="4" numFmtId="4" xfId="0" applyNumberFormat="1" applyFont="1" applyBorder="1" applyAlignment="1" quotePrefix="0">
      <alignment horizontal="center" vertical="top" wrapText="1"/>
    </xf>
    <xf fontId="8" fillId="0" borderId="1" numFmtId="0" xfId="0" applyFont="1" applyBorder="1" applyAlignment="1" quotePrefix="0">
      <alignment horizontal="center" vertical="center" wrapText="1"/>
    </xf>
    <xf fontId="9" fillId="2" borderId="1" numFmtId="0" xfId="0" applyFont="1" applyFill="1" applyBorder="1" applyAlignment="1" quotePrefix="0">
      <alignment horizontal="center" vertical="distributed" wrapText="1"/>
      <protection hidden="0" locked="1"/>
    </xf>
    <xf fontId="9" fillId="2" borderId="1" numFmtId="0" xfId="0" applyFont="1" applyFill="1" applyBorder="1" applyAlignment="1" quotePrefix="0">
      <alignment horizontal="center" vertical="distributed" wrapText="1"/>
    </xf>
    <xf fontId="9" fillId="0" borderId="1" numFmtId="0" xfId="0" applyFont="1" applyBorder="1" applyAlignment="1" quotePrefix="0">
      <alignment horizontal="center" vertical="distributed" wrapText="1"/>
      <protection hidden="0" locked="1"/>
    </xf>
    <xf fontId="10" fillId="0" borderId="1" numFmtId="160" xfId="0" applyNumberFormat="1" applyFont="1" applyBorder="1" applyAlignment="1" quotePrefix="0">
      <alignment horizontal="center" vertical="center" wrapText="1"/>
    </xf>
    <xf fontId="11" fillId="0" borderId="0" numFmtId="0" xfId="0" applyFont="1" applyAlignment="1" quotePrefix="0">
      <alignment horizontal="center" vertical="center" wrapText="1"/>
    </xf>
    <xf fontId="8" fillId="0" borderId="5" numFmtId="0" xfId="0" applyFont="1" applyBorder="1" applyAlignment="1" quotePrefix="0">
      <alignment horizontal="center" vertical="center" wrapText="1"/>
    </xf>
    <xf fontId="9" fillId="2" borderId="4" numFmtId="0" xfId="0" applyFont="1" applyFill="1" applyBorder="1" applyAlignment="1" quotePrefix="0">
      <alignment horizontal="center" vertical="distributed" wrapText="1"/>
    </xf>
    <xf fontId="9" fillId="2" borderId="4" numFmtId="0" xfId="0" applyFont="1" applyFill="1" applyBorder="1" applyAlignment="1" quotePrefix="0">
      <alignment horizontal="center" vertical="distributed" wrapText="1"/>
      <protection hidden="0" locked="1"/>
    </xf>
    <xf fontId="9" fillId="0" borderId="4" numFmtId="0" xfId="0" applyFont="1" applyBorder="1" applyAlignment="1" quotePrefix="0">
      <alignment horizontal="center" vertical="distributed" wrapText="1"/>
      <protection hidden="0" locked="1"/>
    </xf>
    <xf fontId="10" fillId="0" borderId="4" numFmtId="160" xfId="0" applyNumberFormat="1" applyFont="1" applyBorder="1" applyAlignment="1" quotePrefix="0">
      <alignment horizontal="center" vertical="center" wrapText="1"/>
    </xf>
    <xf fontId="8" fillId="0" borderId="4" numFmtId="0" xfId="0" applyFont="1" applyBorder="1" applyAlignment="1" quotePrefix="0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5.6666668358328502"/>
    <col customWidth="1" min="2" max="2" width="5.0000001691661797"/>
    <col customWidth="1" min="3" max="3" width="21.4444443880557"/>
    <col customWidth="1" min="4" max="4" width="21.5555554427781"/>
    <col customWidth="1" min="5" max="5" width="6.8888887761114299"/>
    <col customWidth="1" min="6" max="6" style="1" width="7.8888889452776203"/>
    <col customWidth="1" min="7" max="7" width="12.1920584259391"/>
    <col customWidth="1" min="8" max="8" width="10.76823133543"/>
    <col customWidth="1" min="9" max="9" width="11.0186460040326"/>
    <col customWidth="1" min="10" max="10" style="1" width="13.4972743098993"/>
    <col customWidth="1" min="11" max="11" style="1" width="11.444444049723399"/>
    <col customWidth="1" min="12" max="12" style="1" width="10.999999830833801"/>
    <col customWidth="1" min="13" max="13" width="12.1111117313871"/>
    <col customWidth="1" min="14" max="14" width="13.3333333333333"/>
    <col bestFit="1" customWidth="1" min="16" max="16" width="10.0000003383324"/>
  </cols>
  <sheetData>
    <row r="1" ht="36.75" customHeight="1">
      <c r="K1" s="2" t="s">
        <v>0</v>
      </c>
      <c r="L1" s="2"/>
      <c r="M1" s="2"/>
    </row>
    <row r="2" ht="55.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48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</row>
    <row r="4" ht="15" customHeight="1">
      <c r="B4" s="6"/>
      <c r="C4" s="6"/>
      <c r="D4" s="6"/>
      <c r="E4" s="6"/>
      <c r="F4" s="7"/>
      <c r="G4" s="6"/>
      <c r="H4" s="6"/>
      <c r="I4" s="6"/>
      <c r="J4" s="7"/>
      <c r="K4" s="7"/>
      <c r="L4" s="7"/>
    </row>
    <row r="5" ht="36.75" customHeight="1"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8" t="s">
        <v>8</v>
      </c>
      <c r="H5" s="10"/>
      <c r="I5" s="11"/>
      <c r="J5" s="9" t="s">
        <v>9</v>
      </c>
      <c r="K5" s="9" t="s">
        <v>10</v>
      </c>
      <c r="L5" s="9" t="s">
        <v>11</v>
      </c>
      <c r="M5" s="12" t="s">
        <v>12</v>
      </c>
    </row>
    <row r="6" ht="102.75" customHeight="1">
      <c r="B6" s="13"/>
      <c r="C6" s="13"/>
      <c r="D6" s="13"/>
      <c r="E6" s="13"/>
      <c r="F6" s="14"/>
      <c r="G6" s="15" t="s">
        <v>13</v>
      </c>
      <c r="H6" s="15" t="s">
        <v>14</v>
      </c>
      <c r="I6" s="15" t="s">
        <v>15</v>
      </c>
      <c r="J6" s="14"/>
      <c r="K6" s="14"/>
      <c r="L6" s="14"/>
      <c r="M6" s="16"/>
    </row>
    <row r="7" ht="42.100000000000001" customHeight="1">
      <c r="B7" s="17">
        <v>1</v>
      </c>
      <c r="C7" s="17" t="s">
        <v>16</v>
      </c>
      <c r="D7" s="18" t="s">
        <v>17</v>
      </c>
      <c r="E7" s="17" t="s">
        <v>18</v>
      </c>
      <c r="F7" s="17">
        <v>1</v>
      </c>
      <c r="G7" s="19">
        <v>43000</v>
      </c>
      <c r="H7" s="18">
        <v>40000</v>
      </c>
      <c r="I7" s="20">
        <v>45000</v>
      </c>
      <c r="J7" s="21">
        <f t="shared" ref="J7:J8" si="0">(G7+H7+I7)/3</f>
        <v>42666.666666666664</v>
      </c>
      <c r="K7" s="21">
        <f t="shared" ref="K7:K8" si="1">SQRT(((G7-J7)^2+(H7-J7)^2+(I7-J7)^2)/2)</f>
        <v>2516.6114784235833</v>
      </c>
      <c r="L7" s="21">
        <f t="shared" ref="L7:L8" si="2">K7/J7*100</f>
        <v>5.8983081525552743</v>
      </c>
      <c r="M7" s="21">
        <f t="shared" ref="M7:M8" si="3">J7</f>
        <v>42666.666666666664</v>
      </c>
      <c r="N7" s="22"/>
    </row>
    <row r="8">
      <c r="B8" s="17">
        <v>2</v>
      </c>
      <c r="C8" s="23"/>
      <c r="D8" s="18" t="s">
        <v>19</v>
      </c>
      <c r="E8" s="17" t="s">
        <v>18</v>
      </c>
      <c r="F8" s="17">
        <v>1</v>
      </c>
      <c r="G8" s="19">
        <v>20000</v>
      </c>
      <c r="H8" s="18">
        <v>21000</v>
      </c>
      <c r="I8" s="20">
        <v>23000</v>
      </c>
      <c r="J8" s="21">
        <f t="shared" si="0"/>
        <v>21333.333333333332</v>
      </c>
      <c r="K8" s="21">
        <f t="shared" si="1"/>
        <v>1527.5252316519466</v>
      </c>
      <c r="L8" s="21">
        <f t="shared" si="2"/>
        <v>7.1602745233684999</v>
      </c>
      <c r="M8" s="21">
        <f t="shared" si="3"/>
        <v>21333.333333333332</v>
      </c>
    </row>
    <row r="9">
      <c r="B9" s="17">
        <v>3</v>
      </c>
      <c r="C9" s="23"/>
      <c r="D9" s="18" t="s">
        <v>20</v>
      </c>
      <c r="E9" s="17" t="s">
        <v>18</v>
      </c>
      <c r="F9" s="17">
        <v>1</v>
      </c>
      <c r="G9" s="24"/>
      <c r="H9" s="25"/>
      <c r="I9" s="26"/>
      <c r="J9" s="27"/>
      <c r="K9" s="27"/>
      <c r="L9" s="27"/>
      <c r="M9" s="27"/>
    </row>
    <row r="10" ht="15">
      <c r="B10" s="17">
        <v>4</v>
      </c>
      <c r="C10" s="28"/>
      <c r="D10" s="18" t="s">
        <v>21</v>
      </c>
      <c r="E10" s="17" t="s">
        <v>18</v>
      </c>
      <c r="F10" s="17">
        <v>1</v>
      </c>
      <c r="G10" s="19">
        <v>72000</v>
      </c>
      <c r="H10" s="18">
        <v>74000</v>
      </c>
      <c r="I10" s="20">
        <v>73000</v>
      </c>
      <c r="J10" s="21">
        <f>(G10+H10+I10)/3</f>
        <v>73000</v>
      </c>
      <c r="K10" s="21">
        <f>SQRT(((G10-J10)^2+(H10-J10)^2+(I10-J10)^2)/2)</f>
        <v>1000</v>
      </c>
      <c r="L10" s="21">
        <f>K10/J10*100</f>
        <v>1.3698630136986301</v>
      </c>
      <c r="M10" s="21">
        <f>J10</f>
        <v>73000</v>
      </c>
    </row>
    <row r="11" ht="15">
      <c r="M11" s="21">
        <f>SUM(M7:M10)</f>
        <v>137000</v>
      </c>
    </row>
  </sheetData>
  <mergeCells count="36">
    <mergeCell ref="K1:M1"/>
    <mergeCell ref="A2:M2"/>
    <mergeCell ref="A3:M3"/>
    <mergeCell ref="N3:AA3"/>
    <mergeCell ref="AB3:AQ3"/>
    <mergeCell ref="AR3:BG3"/>
    <mergeCell ref="BH3:BW3"/>
    <mergeCell ref="BX3:CM3"/>
    <mergeCell ref="CN3:DC3"/>
    <mergeCell ref="DD3:DS3"/>
    <mergeCell ref="DT3:EI3"/>
    <mergeCell ref="EJ3:EY3"/>
    <mergeCell ref="EZ3:FO3"/>
    <mergeCell ref="FP3:GE3"/>
    <mergeCell ref="GF3:GU3"/>
    <mergeCell ref="GV3:HK3"/>
    <mergeCell ref="HL3:IA3"/>
    <mergeCell ref="IB3:IQ3"/>
    <mergeCell ref="B5:B6"/>
    <mergeCell ref="C5:C6"/>
    <mergeCell ref="D5:D6"/>
    <mergeCell ref="E5:E6"/>
    <mergeCell ref="F5:F6"/>
    <mergeCell ref="G5:I5"/>
    <mergeCell ref="J5:J6"/>
    <mergeCell ref="K5:K6"/>
    <mergeCell ref="L5:L6"/>
    <mergeCell ref="M5:M6"/>
    <mergeCell ref="C7:C10"/>
    <mergeCell ref="G8:G9"/>
    <mergeCell ref="H8:H9"/>
    <mergeCell ref="I8:I9"/>
    <mergeCell ref="J8:J9"/>
    <mergeCell ref="K8:K9"/>
    <mergeCell ref="L8:L9"/>
    <mergeCell ref="M8:M9"/>
  </mergeCells>
  <printOptions headings="0" gridLines="0"/>
  <pageMargins left="0.118110232055187" right="0.118110232055187" top="0.15748031437396998" bottom="0.15748031437396998" header="0.31496062874793995" footer="0.31496062874793995"/>
  <pageSetup paperSize="9" scale="100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Р7-Офис/2024.4.1.625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2026-07-30T06:56:47Z</dcterms:created>
  <dcterms:modified xsi:type="dcterms:W3CDTF">2026-08-06T04:44:16Z</dcterms:modified>
</cp:coreProperties>
</file>