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ШАДРИНА А.С\КОНТРАКТЫ\2026\п. 4 ст. 93 ФЗ-44\образовательные услуг по охране труда\"/>
    </mc:Choice>
  </mc:AlternateContent>
  <xr:revisionPtr revIDLastSave="0" documentId="13_ncr:1_{5699CF4F-27DF-4B3A-BF31-6789053B17D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НМ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1" l="1"/>
  <c r="M10" i="1" s="1"/>
  <c r="N10" i="1" s="1"/>
  <c r="K10" i="1"/>
  <c r="I10" i="1"/>
  <c r="H10" i="1"/>
  <c r="L9" i="1"/>
  <c r="M9" i="1" s="1"/>
  <c r="N9" i="1" s="1"/>
  <c r="K9" i="1"/>
  <c r="I9" i="1"/>
  <c r="H9" i="1"/>
  <c r="H12" i="1" l="1"/>
  <c r="J10" i="1"/>
  <c r="J9" i="1"/>
</calcChain>
</file>

<file path=xl/sharedStrings.xml><?xml version="1.0" encoding="utf-8"?>
<sst xmlns="http://schemas.openxmlformats.org/spreadsheetml/2006/main" count="34" uniqueCount="33">
  <si>
    <t>Обоснование начальной (максимальной) цены контракта на закупаемые товары (работы, услуги)</t>
  </si>
  <si>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</si>
  <si>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закупаемого товара установленным заказчиком требованиям, приведены в Техническом Задании (Приложение к проекту государственного контракта).</t>
  </si>
  <si>
    <t xml:space="preserve">Используемый метод определения НМЦК 
с обоснованием:
</t>
  </si>
  <si>
    <t xml:space="preserve">Начальная (максимальная) цена контракта определялась методом сопоставимых рыночных цен (анализа рынка), согласно ст. 22 Федерального Закона от 05.04.2013 N 44-ФЗ "О контрактной системе в сфере закупок товаров, работ, услуг для обеспечения государственных и муниципальных нужд".
Выводы о цене контракта делались на основе информации о цене за единицу продукции, полученной по запросу от потенциальных поставщиков. 
Начальная (максимальная) цена контракта включает в себя все расходы поставщика, налоги, сборы и другие обязательные платежи.
</t>
  </si>
  <si>
    <t>Валюта контракта и порядок применения  официального курса иностранной валюты к рублю Российской Федерации</t>
  </si>
  <si>
    <t>Валютой, используемой для формирования цены контракта и расчетов с поставщиками (подрядчиками, исполнителями), является российский рубль в связи с чем,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в настоящем извещении не установлен.</t>
  </si>
  <si>
    <t>Таблица № 1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</si>
  <si>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</si>
  <si>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</si>
  <si>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</si>
  <si>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</si>
  <si>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</si>
  <si>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</si>
  <si>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</si>
  <si>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rFont val="XO Thames"/>
      </rPr>
      <t xml:space="preserve">коэффициент вариации цен V (%)           </t>
    </r>
    <r>
      <rPr>
        <i/>
        <sz val="10"/>
        <rFont val="XO Thames"/>
      </rPr>
      <t xml:space="preserve">        
 (не должен превышать 33%)</t>
    </r>
  </si>
  <si>
    <t>Н(М)ЦК,  определяемая методом сопоставимых рыночных цен (анализа рынка)</t>
  </si>
  <si>
    <r>
      <rPr>
        <b/>
        <sz val="10"/>
        <rFont val="XO Thames"/>
      </rPr>
      <t>Расчет Н(М)ЦК по формуле</t>
    </r>
    <r>
      <rPr>
        <sz val="10"/>
        <rFont val="XO Thames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</si>
  <si>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</si>
  <si>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вниз (руб.)</t>
  </si>
  <si>
    <t xml:space="preserve">Н(М)ЦК, ЦКЕП контракта с учетом округления цены за единицу </t>
  </si>
  <si>
    <t xml:space="preserve">Услуги по обучению требованиям охраны труда по  программе «Обучение по общим вопросам охраны труда и функционирования системы управления охраной труда (программа «А»)» </t>
  </si>
  <si>
    <t>чел.</t>
  </si>
  <si>
    <t>Услуги по обучению требованиям охраны труда по программе «Обучение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 (программа «Б»</t>
  </si>
  <si>
    <t>В результате проведенного расчета Н(М)ЦК, ЦКЕП контракта составила:</t>
  </si>
  <si>
    <t xml:space="preserve"> рублей</t>
  </si>
  <si>
    <t xml:space="preserve">* При определении Н(М)ЦК, ЦКЕП контракта Заказчиком применяется метод сопоставимых рыночных цен (анализа рынка) (в соотвествии со ст.22 Федерального закона от 05.04.2013 года №44-ФЗ "О контрактной системе в сфере закупок товаров, работ, услуг для обеспечения государственных и муниципальных нужд)", а также Приказ ФСИН № 233 от 25.04.2022 «Об утверждении Порядка определения нормативных затрат на обеспечение функций ФСИН России, территориальных органов ФСИН России федеральных казенных учреждений УИС в части осуществления ветеринарной деятельности», Приказ Минэкономразвития России от 02.10.2013 N 567 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показателей; </t>
  </si>
  <si>
    <t>Расчет произвел:</t>
  </si>
  <si>
    <t>Поставщик №1</t>
  </si>
  <si>
    <t xml:space="preserve">Поставщик №2 </t>
  </si>
  <si>
    <t xml:space="preserve">Поставщик №3 </t>
  </si>
  <si>
    <t>Главный инженер ФКУ ИК-12 УФСИН                                                                                                            капитан внутренней службы</t>
  </si>
  <si>
    <t>Шаймарданов Х.А.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</si>
</sst>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scheme val="minor"/>
    </font>
    <font>
      <sz val="10"/>
      <name val="XO Thames"/>
    </font>
    <font>
      <b/>
      <sz val="12"/>
      <name val="XO Thames"/>
    </font>
    <font>
      <b/>
      <sz val="12"/>
      <color theme="1"/>
      <name val="XO Thames"/>
    </font>
    <font>
      <sz val="10"/>
      <color theme="1"/>
      <name val="XO Thames"/>
    </font>
    <font>
      <b/>
      <sz val="10"/>
      <name val="XO Thames"/>
    </font>
    <font>
      <sz val="12"/>
      <color theme="1"/>
      <name val="Times New Roman"/>
    </font>
    <font>
      <sz val="11"/>
      <name val="Times New Roman"/>
    </font>
    <font>
      <sz val="12"/>
      <color theme="1"/>
      <name val="XO Thames"/>
    </font>
    <font>
      <sz val="10"/>
      <color indexed="2"/>
      <name val="XO Thames"/>
    </font>
    <font>
      <i/>
      <sz val="10"/>
      <name val="XO Thames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2" fontId="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vertical="center"/>
    </xf>
    <xf numFmtId="2" fontId="8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398366</xdr:colOff>
      <xdr:row>7</xdr:row>
      <xdr:rowOff>1438272</xdr:rowOff>
    </xdr:from>
    <xdr:to>
      <xdr:col>10</xdr:col>
      <xdr:colOff>1504947</xdr:colOff>
      <xdr:row>7</xdr:row>
      <xdr:rowOff>1764977</xdr:rowOff>
    </xdr:to>
    <xdr:pic>
      <xdr:nvPicPr>
        <xdr:cNvPr id="1899" name="Picture 5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437841" y="5457822"/>
          <a:ext cx="1106580" cy="326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457196</xdr:colOff>
      <xdr:row>7</xdr:row>
      <xdr:rowOff>1209670</xdr:rowOff>
    </xdr:from>
    <xdr:to>
      <xdr:col>10</xdr:col>
      <xdr:colOff>552447</xdr:colOff>
      <xdr:row>7</xdr:row>
      <xdr:rowOff>1352545</xdr:rowOff>
    </xdr:to>
    <xdr:pic>
      <xdr:nvPicPr>
        <xdr:cNvPr id="1900" name="Picture 6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1496671" y="5229220"/>
          <a:ext cx="95250" cy="142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19046</xdr:colOff>
      <xdr:row>6</xdr:row>
      <xdr:rowOff>952496</xdr:rowOff>
    </xdr:from>
    <xdr:to>
      <xdr:col>10</xdr:col>
      <xdr:colOff>0</xdr:colOff>
      <xdr:row>6</xdr:row>
      <xdr:rowOff>1304921</xdr:rowOff>
    </xdr:to>
    <xdr:pic>
      <xdr:nvPicPr>
        <xdr:cNvPr id="1901" name="Picture 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058396" y="4019549"/>
          <a:ext cx="981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19046</xdr:colOff>
      <xdr:row>6</xdr:row>
      <xdr:rowOff>923922</xdr:rowOff>
    </xdr:from>
    <xdr:to>
      <xdr:col>8</xdr:col>
      <xdr:colOff>1019171</xdr:colOff>
      <xdr:row>6</xdr:row>
      <xdr:rowOff>1362071</xdr:rowOff>
    </xdr:to>
    <xdr:pic>
      <xdr:nvPicPr>
        <xdr:cNvPr id="1902" name="Picture 2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9124946" y="4019549"/>
          <a:ext cx="91440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zoomScale="80" workbookViewId="0">
      <selection activeCell="V10" sqref="V10"/>
    </sheetView>
  </sheetViews>
  <sheetFormatPr defaultRowHeight="12.75" x14ac:dyDescent="0.2"/>
  <cols>
    <col min="1" max="1" width="3.140625" style="1" customWidth="1"/>
    <col min="2" max="2" width="56.85546875" style="1" customWidth="1"/>
    <col min="3" max="3" width="7.42578125" style="1" customWidth="1"/>
    <col min="4" max="4" width="7.7109375" style="1" bestFit="1" customWidth="1"/>
    <col min="5" max="6" width="14.85546875" style="1" customWidth="1"/>
    <col min="7" max="7" width="14.42578125" style="1" customWidth="1"/>
    <col min="8" max="8" width="15.5703125" style="1" customWidth="1"/>
    <col min="9" max="9" width="14" style="1" customWidth="1"/>
    <col min="10" max="10" width="15" style="1" customWidth="1"/>
    <col min="11" max="11" width="26.42578125" style="1" customWidth="1"/>
    <col min="12" max="12" width="13.140625" style="1" customWidth="1"/>
    <col min="13" max="13" width="11" style="1" customWidth="1"/>
    <col min="14" max="14" width="12.85546875" style="1" customWidth="1"/>
    <col min="15" max="15" width="12.42578125" style="1" customWidth="1"/>
    <col min="16" max="16" width="10" style="1" bestFit="1" customWidth="1"/>
    <col min="17" max="17" width="9.140625" style="1"/>
    <col min="18" max="18" width="16.42578125" style="1" customWidth="1"/>
    <col min="19" max="16384" width="9.140625" style="1"/>
  </cols>
  <sheetData>
    <row r="1" spans="1:14" ht="15" x14ac:dyDescent="0.2"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44.25" customHeight="1" x14ac:dyDescent="0.2">
      <c r="A2" s="28" t="s">
        <v>1</v>
      </c>
      <c r="B2" s="28"/>
      <c r="C2" s="29" t="s">
        <v>2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63.75" customHeight="1" x14ac:dyDescent="0.2">
      <c r="A3" s="28" t="s">
        <v>3</v>
      </c>
      <c r="B3" s="28"/>
      <c r="C3" s="30" t="s">
        <v>4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14" ht="69" customHeight="1" x14ac:dyDescent="0.2">
      <c r="A4" s="28" t="s">
        <v>5</v>
      </c>
      <c r="B4" s="28"/>
      <c r="C4" s="29" t="s">
        <v>6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15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4" t="s">
        <v>7</v>
      </c>
      <c r="N6" s="34"/>
    </row>
    <row r="7" spans="1:14" ht="26.25" customHeight="1" x14ac:dyDescent="0.2">
      <c r="A7" s="35" t="s">
        <v>8</v>
      </c>
      <c r="B7" s="35" t="s">
        <v>9</v>
      </c>
      <c r="C7" s="35" t="s">
        <v>10</v>
      </c>
      <c r="D7" s="35" t="s">
        <v>11</v>
      </c>
      <c r="E7" s="35" t="s">
        <v>12</v>
      </c>
      <c r="F7" s="35"/>
      <c r="G7" s="35"/>
      <c r="H7" s="37" t="s">
        <v>13</v>
      </c>
      <c r="I7" s="37" t="s">
        <v>14</v>
      </c>
      <c r="J7" s="37" t="s">
        <v>15</v>
      </c>
      <c r="K7" s="37" t="s">
        <v>16</v>
      </c>
      <c r="L7" s="37"/>
      <c r="M7" s="37"/>
      <c r="N7" s="37"/>
    </row>
    <row r="8" spans="1:14" ht="150.75" customHeight="1" x14ac:dyDescent="0.2">
      <c r="A8" s="35"/>
      <c r="B8" s="36"/>
      <c r="C8" s="36"/>
      <c r="D8" s="36"/>
      <c r="E8" s="4" t="s">
        <v>28</v>
      </c>
      <c r="F8" s="4" t="s">
        <v>29</v>
      </c>
      <c r="G8" s="4" t="s">
        <v>30</v>
      </c>
      <c r="H8" s="37"/>
      <c r="I8" s="37"/>
      <c r="J8" s="37"/>
      <c r="K8" s="5" t="s">
        <v>17</v>
      </c>
      <c r="L8" s="3" t="s">
        <v>18</v>
      </c>
      <c r="M8" s="3" t="s">
        <v>19</v>
      </c>
      <c r="N8" s="3" t="s">
        <v>20</v>
      </c>
    </row>
    <row r="9" spans="1:14" s="6" customFormat="1" ht="78.75" customHeight="1" x14ac:dyDescent="0.2">
      <c r="A9" s="7">
        <v>1</v>
      </c>
      <c r="B9" s="8" t="s">
        <v>21</v>
      </c>
      <c r="C9" s="9" t="s">
        <v>22</v>
      </c>
      <c r="D9" s="10">
        <v>5</v>
      </c>
      <c r="E9" s="11">
        <v>500</v>
      </c>
      <c r="F9" s="11">
        <v>750</v>
      </c>
      <c r="G9" s="11">
        <v>625</v>
      </c>
      <c r="H9" s="11">
        <f t="shared" ref="H9:H10" si="0">AVERAGE(E9:G9)</f>
        <v>625</v>
      </c>
      <c r="I9" s="12">
        <f t="shared" ref="I9:I10" si="1">STDEV(E9:G9)</f>
        <v>125</v>
      </c>
      <c r="J9" s="12">
        <f t="shared" ref="J9:J10" si="2">I9/H9*100</f>
        <v>20</v>
      </c>
      <c r="K9" s="11">
        <f t="shared" ref="K9:K10" si="3">((D9/3)*(SUM(E9:G9)))</f>
        <v>3125</v>
      </c>
      <c r="L9" s="13">
        <f t="shared" ref="L9:L10" si="4">MIN(E9:G9)</f>
        <v>500</v>
      </c>
      <c r="M9" s="11">
        <f t="shared" ref="M9:M10" si="5">ROUNDDOWN(L9,2)</f>
        <v>500</v>
      </c>
      <c r="N9" s="14">
        <f t="shared" ref="N9:N10" si="6">M9*D9</f>
        <v>2500</v>
      </c>
    </row>
    <row r="10" spans="1:14" s="6" customFormat="1" ht="131.25" customHeight="1" x14ac:dyDescent="0.2">
      <c r="A10" s="7">
        <v>2</v>
      </c>
      <c r="B10" s="8" t="s">
        <v>23</v>
      </c>
      <c r="C10" s="9" t="s">
        <v>22</v>
      </c>
      <c r="D10" s="10">
        <v>5</v>
      </c>
      <c r="E10" s="11">
        <v>500</v>
      </c>
      <c r="F10" s="11">
        <v>750</v>
      </c>
      <c r="G10" s="11">
        <v>625</v>
      </c>
      <c r="H10" s="11">
        <f t="shared" si="0"/>
        <v>625</v>
      </c>
      <c r="I10" s="12">
        <f t="shared" si="1"/>
        <v>125</v>
      </c>
      <c r="J10" s="12">
        <f t="shared" si="2"/>
        <v>20</v>
      </c>
      <c r="K10" s="11">
        <f t="shared" si="3"/>
        <v>3125</v>
      </c>
      <c r="L10" s="13">
        <f t="shared" si="4"/>
        <v>500</v>
      </c>
      <c r="M10" s="11">
        <f t="shared" si="5"/>
        <v>500</v>
      </c>
      <c r="N10" s="15">
        <f t="shared" si="6"/>
        <v>2500</v>
      </c>
    </row>
    <row r="11" spans="1:14" ht="15" x14ac:dyDescent="0.2">
      <c r="H11" s="16"/>
      <c r="I11" s="17"/>
      <c r="J11" s="17"/>
      <c r="K11" s="18"/>
      <c r="L11" s="19"/>
      <c r="M11" s="18"/>
      <c r="N11" s="18"/>
    </row>
    <row r="12" spans="1:14" ht="15" x14ac:dyDescent="0.2">
      <c r="A12" s="38" t="s">
        <v>24</v>
      </c>
      <c r="B12" s="38"/>
      <c r="C12" s="38"/>
      <c r="D12" s="38"/>
      <c r="E12" s="38"/>
      <c r="F12" s="38"/>
      <c r="G12" s="38"/>
      <c r="H12" s="20">
        <f>SUM(N9:N10)</f>
        <v>5000</v>
      </c>
      <c r="I12" s="21" t="s">
        <v>25</v>
      </c>
      <c r="J12" s="22"/>
      <c r="K12" s="18"/>
      <c r="L12" s="19"/>
      <c r="M12" s="18"/>
      <c r="N12" s="18"/>
    </row>
    <row r="13" spans="1:14" ht="39" customHeight="1" x14ac:dyDescent="0.2">
      <c r="A13" s="39" t="s">
        <v>26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14" ht="6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4" ht="6.75" customHeight="1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</row>
    <row r="16" spans="1:14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14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4" ht="20.25" customHeight="1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1:14" ht="0.75" customHeight="1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spans="1:14" ht="15.75" customHeight="1" x14ac:dyDescent="0.2"/>
    <row r="21" spans="1:14" ht="32.25" customHeight="1" x14ac:dyDescent="0.2">
      <c r="B21" s="23" t="s">
        <v>27</v>
      </c>
      <c r="C21" s="40" t="s">
        <v>31</v>
      </c>
      <c r="D21" s="40"/>
      <c r="E21" s="40"/>
      <c r="F21" s="40"/>
      <c r="G21" s="40"/>
      <c r="H21" s="40"/>
      <c r="I21" s="40"/>
      <c r="J21" s="40"/>
      <c r="K21" s="24"/>
      <c r="L21" s="41" t="s">
        <v>32</v>
      </c>
      <c r="M21" s="41"/>
      <c r="N21" s="2"/>
    </row>
    <row r="22" spans="1:14" ht="12.75" customHeight="1" x14ac:dyDescent="0.2">
      <c r="D22" s="25"/>
      <c r="E22" s="25"/>
      <c r="F22" s="25"/>
      <c r="G22" s="25"/>
      <c r="H22" s="25"/>
      <c r="I22" s="25"/>
      <c r="J22" s="25"/>
    </row>
    <row r="23" spans="1:14" ht="12.75" customHeight="1" x14ac:dyDescent="0.2">
      <c r="D23" s="25"/>
      <c r="E23" s="25"/>
      <c r="F23" s="25"/>
      <c r="G23" s="25"/>
      <c r="H23" s="25"/>
      <c r="I23" s="25"/>
      <c r="J23" s="25"/>
    </row>
    <row r="24" spans="1:14" ht="15" x14ac:dyDescent="0.2">
      <c r="D24" s="25"/>
      <c r="E24" s="25"/>
      <c r="F24" s="25"/>
      <c r="G24" s="25"/>
      <c r="H24" s="25"/>
      <c r="I24" s="25"/>
      <c r="J24" s="25"/>
    </row>
  </sheetData>
  <mergeCells count="22">
    <mergeCell ref="A12:G12"/>
    <mergeCell ref="A13:N19"/>
    <mergeCell ref="C21:J21"/>
    <mergeCell ref="L21:M21"/>
    <mergeCell ref="M6:N6"/>
    <mergeCell ref="A7:A8"/>
    <mergeCell ref="B7:B8"/>
    <mergeCell ref="C7:C8"/>
    <mergeCell ref="D7:D8"/>
    <mergeCell ref="E7:G7"/>
    <mergeCell ref="H7:H8"/>
    <mergeCell ref="I7:I8"/>
    <mergeCell ref="J7:J8"/>
    <mergeCell ref="K7:N7"/>
    <mergeCell ref="A4:B4"/>
    <mergeCell ref="C4:N4"/>
    <mergeCell ref="A5:N5"/>
    <mergeCell ref="B1:N1"/>
    <mergeCell ref="A2:B2"/>
    <mergeCell ref="C2:N2"/>
    <mergeCell ref="A3:B3"/>
    <mergeCell ref="C3:N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Юрисконсульт</cp:lastModifiedBy>
  <cp:revision>21</cp:revision>
  <cp:lastPrinted>2026-08-13T10:52:06Z</cp:lastPrinted>
  <dcterms:created xsi:type="dcterms:W3CDTF">2014-01-15T18:15:09Z</dcterms:created>
  <dcterms:modified xsi:type="dcterms:W3CDTF">2026-08-13T11:02:20Z</dcterms:modified>
</cp:coreProperties>
</file>