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00" windowWidth="15480" windowHeight="7890"/>
  </bookViews>
  <sheets>
    <sheet name="Расчет НМЦК" sheetId="2" r:id="rId1"/>
  </sheets>
  <definedNames>
    <definedName name="_xlnm.Print_Titles" localSheetId="0">'Расчет НМЦК'!$8:$10</definedName>
    <definedName name="_xlnm.Print_Area" localSheetId="0">'Расчет НМЦК'!$A$2:$L$26</definedName>
  </definedNames>
  <calcPr calcId="144525"/>
</workbook>
</file>

<file path=xl/calcChain.xml><?xml version="1.0" encoding="utf-8"?>
<calcChain xmlns="http://schemas.openxmlformats.org/spreadsheetml/2006/main">
  <c r="I11" i="2" l="1"/>
  <c r="J11" i="2" l="1"/>
  <c r="K11" i="2" s="1"/>
  <c r="L11" i="2" l="1"/>
  <c r="L12" i="2" s="1"/>
</calcChain>
</file>

<file path=xl/sharedStrings.xml><?xml version="1.0" encoding="utf-8"?>
<sst xmlns="http://schemas.openxmlformats.org/spreadsheetml/2006/main" count="34" uniqueCount="34">
  <si>
    <t>Среднее квадратичное отклонение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</si>
  <si>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</si>
  <si>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</si>
  <si>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ОБОСНОВАНИЕ НАЧАЛЬНОЙ (МАКСИМАЛЬНОЙ) ЦЕНЫ КОНТРАКТА</t>
  </si>
  <si>
    <t>(должность)</t>
  </si>
  <si>
    <t>Ф.И.О. исполнителя/контактный телефон</t>
  </si>
  <si>
    <t>Используемый метод определения НМЦК 
с обоснованием:</t>
  </si>
  <si>
    <t>Основные характеристики объекта закупки:</t>
  </si>
  <si>
    <t>Предмет контракта</t>
  </si>
  <si>
    <t>Расчет НМЦК</t>
  </si>
  <si>
    <r>
      <t xml:space="preserve">Расчет НМЦК по формуле                             v - количество (объем) закупаемого товара (работы, услуги);
</t>
    </r>
    <r>
      <rPr>
        <b/>
        <i/>
        <sz val="10"/>
        <color indexed="8"/>
        <rFont val="Times New Roman"/>
        <family val="1"/>
        <charset val="204"/>
      </rPr>
      <t>n</t>
    </r>
    <r>
      <rPr>
        <b/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b/>
        <i/>
        <sz val="10"/>
        <color indexed="8"/>
        <rFont val="Times New Roman"/>
        <family val="1"/>
        <charset val="204"/>
      </rPr>
      <t>i</t>
    </r>
    <r>
      <rPr>
        <b/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</si>
  <si>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№      п/п</t>
  </si>
  <si>
    <t>подпись/расшифровка подписи</t>
  </si>
  <si>
    <t>Единицы   измерения</t>
  </si>
  <si>
    <t xml:space="preserve"> Количество (объем) закупаемого товара (работы, услуги),                     v</t>
  </si>
  <si>
    <t>Количество источников ценовой информации,                   n</t>
  </si>
  <si>
    <t>Наименование объекта закупки</t>
  </si>
  <si>
    <r>
      <t xml:space="preserve">Коэффициент вариации цен V (%)           </t>
    </r>
    <r>
      <rPr>
        <b/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</si>
  <si>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ИТОГО НМЦК:</t>
  </si>
  <si>
    <t>Метод сопоставимых рыночных цен (анализа рынка)</t>
  </si>
  <si>
    <r>
      <t>Средняя арифметическая цена за единицу                     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</si>
  <si>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В соответствии с Техническим заданием</t>
  </si>
  <si>
    <t>Источники ценовой информации, за еденицу услуги</t>
  </si>
  <si>
    <t>В.С. Романова</t>
  </si>
  <si>
    <t>усл.ед.</t>
  </si>
  <si>
    <t>Оказание услуг по оценке соответствия в форме периодического технического освидетельствования лифтов в УФНС России по Ярославской области</t>
  </si>
  <si>
    <t>Чистяков Д.А. (4852) 78-80-51 доб.1182</t>
  </si>
  <si>
    <t xml:space="preserve"> Оказание услуг по оценке соответствия в форме периодического технического освидетельствования лифтов в УФНС России по Ярославской области
</t>
  </si>
  <si>
    <t>Ответственное должностное лицо
Начальник хозяйственного отдела</t>
  </si>
  <si>
    <t>Дата подготовки обоснования НМЦК: 08.06.2026 г.</t>
  </si>
  <si>
    <t>"08"  июня  2026 г.</t>
  </si>
  <si>
    <t xml:space="preserve">Предложение № 1                      </t>
  </si>
  <si>
    <t xml:space="preserve">Предложение № 2               </t>
  </si>
  <si>
    <t xml:space="preserve">Предложение № 3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</si>
</sst>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Roman"/>
      <family val="1"/>
    </font>
    <font>
      <b/>
      <sz val="13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164" fontId="1" fillId="0" borderId="0" xfId="1"/>
    <xf numFmtId="164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justify" vertical="center" wrapText="1"/>
    </xf>
    <xf numFmtId="0" fontId="5" fillId="0" borderId="0" xfId="0" applyFont="1" applyFill="1"/>
    <xf numFmtId="164" fontId="1" fillId="0" borderId="0" xfId="1" applyFill="1"/>
    <xf numFmtId="2" fontId="2" fillId="0" borderId="0" xfId="0" applyNumberFormat="1" applyFont="1"/>
    <xf numFmtId="2" fontId="1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2" fontId="12" fillId="0" borderId="1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Fill="1" applyBorder="1" applyAlignment="1" applyProtection="1">
      <alignment horizontal="right" vertical="center" wrapText="1"/>
      <protection locked="0"/>
    </xf>
    <xf numFmtId="2" fontId="5" fillId="0" borderId="10" xfId="0" applyNumberFormat="1" applyFont="1" applyFill="1" applyBorder="1" applyAlignment="1">
      <alignment horizontal="center" vertical="top" wrapText="1"/>
    </xf>
    <xf numFmtId="2" fontId="5" fillId="0" borderId="11" xfId="0" applyNumberFormat="1" applyFont="1" applyFill="1" applyBorder="1" applyAlignment="1">
      <alignment horizontal="center" vertical="top" wrapText="1"/>
    </xf>
    <xf numFmtId="2" fontId="5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3" fillId="0" borderId="23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/>
    <xf numFmtId="0" fontId="0" fillId="0" borderId="0" xfId="0" applyAlignment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2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58150" y="3533775"/>
          <a:ext cx="93345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131109</xdr:colOff>
      <xdr:row>8</xdr:row>
      <xdr:rowOff>923925</xdr:rowOff>
    </xdr:from>
    <xdr:to>
      <xdr:col>9</xdr:col>
      <xdr:colOff>1131234</xdr:colOff>
      <xdr:row>8</xdr:row>
      <xdr:rowOff>1362075</xdr:rowOff>
    </xdr:to>
    <xdr:pic>
      <xdr:nvPicPr>
        <xdr:cNvPr id="2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74756" y="4027954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8</xdr:row>
      <xdr:rowOff>1600200</xdr:rowOff>
    </xdr:from>
    <xdr:to>
      <xdr:col>11</xdr:col>
      <xdr:colOff>1504950</xdr:colOff>
      <xdr:row>8</xdr:row>
      <xdr:rowOff>1962150</xdr:rowOff>
    </xdr:to>
    <xdr:pic>
      <xdr:nvPicPr>
        <xdr:cNvPr id="25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10650" y="4181475"/>
          <a:ext cx="148590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8</xdr:row>
      <xdr:rowOff>1247775</xdr:rowOff>
    </xdr:from>
    <xdr:to>
      <xdr:col>11</xdr:col>
      <xdr:colOff>400050</xdr:colOff>
      <xdr:row>8</xdr:row>
      <xdr:rowOff>1476375</xdr:rowOff>
    </xdr:to>
    <xdr:pic>
      <xdr:nvPicPr>
        <xdr:cNvPr id="255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39250" y="38290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Normal="100" zoomScaleSheetLayoutView="70" zoomScalePageLayoutView="55" workbookViewId="0">
      <selection activeCell="H17" sqref="H17"/>
    </sheetView>
  </sheetViews>
  <sheetFormatPr defaultColWidth="9.140625" defaultRowHeight="12.75"/>
  <cols>
    <col min="1" max="1" width="6.28515625" style="1" customWidth="1"/>
    <col min="2" max="2" width="62.140625" style="1" customWidth="1"/>
    <col min="3" max="5" width="14.28515625" style="1" customWidth="1"/>
    <col min="6" max="7" width="21.42578125" style="1" customWidth="1"/>
    <col min="8" max="8" width="21.28515625" style="1" customWidth="1"/>
    <col min="9" max="10" width="20" style="1" customWidth="1"/>
    <col min="11" max="11" width="20.140625" style="1" customWidth="1"/>
    <col min="12" max="12" width="25.7109375" style="1" customWidth="1"/>
    <col min="13" max="16384" width="9.140625" style="1"/>
  </cols>
  <sheetData>
    <row r="1" spans="1:12" ht="87" customHeight="1">
      <c r="L1" s="20"/>
    </row>
    <row r="2" spans="1:12" ht="36" customHeight="1">
      <c r="A2" s="58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6.7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69" customHeight="1" thickBot="1">
      <c r="A4" s="60" t="s">
        <v>8</v>
      </c>
      <c r="B4" s="61"/>
      <c r="C4" s="61"/>
      <c r="D4" s="61"/>
      <c r="E4" s="61"/>
      <c r="F4" s="62" t="s">
        <v>25</v>
      </c>
      <c r="G4" s="63"/>
      <c r="H4" s="63"/>
      <c r="I4" s="63"/>
      <c r="J4" s="63"/>
      <c r="K4" s="63"/>
      <c r="L4" s="64"/>
    </row>
    <row r="5" spans="1:12" ht="35.25" customHeight="1" thickBot="1">
      <c r="A5" s="60" t="s">
        <v>7</v>
      </c>
      <c r="B5" s="61"/>
      <c r="C5" s="61"/>
      <c r="D5" s="61"/>
      <c r="E5" s="61"/>
      <c r="F5" s="35" t="s">
        <v>21</v>
      </c>
      <c r="G5" s="36"/>
      <c r="H5" s="36"/>
      <c r="I5" s="36"/>
      <c r="J5" s="36"/>
      <c r="K5" s="36"/>
      <c r="L5" s="37"/>
    </row>
    <row r="6" spans="1:12" ht="45.75" customHeight="1" thickBot="1">
      <c r="A6" s="71" t="s">
        <v>6</v>
      </c>
      <c r="B6" s="72"/>
      <c r="C6" s="72"/>
      <c r="D6" s="72"/>
      <c r="E6" s="72"/>
      <c r="F6" s="35" t="s">
        <v>19</v>
      </c>
      <c r="G6" s="36"/>
      <c r="H6" s="36"/>
      <c r="I6" s="36"/>
      <c r="J6" s="36"/>
      <c r="K6" s="36"/>
      <c r="L6" s="37"/>
    </row>
    <row r="7" spans="1:12" ht="29.25" customHeight="1" thickBot="1">
      <c r="A7" s="73" t="s">
        <v>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5"/>
    </row>
    <row r="8" spans="1:12" ht="63.75" customHeight="1" thickBot="1">
      <c r="A8" s="67" t="s">
        <v>11</v>
      </c>
      <c r="B8" s="69" t="s">
        <v>16</v>
      </c>
      <c r="C8" s="38" t="s">
        <v>13</v>
      </c>
      <c r="D8" s="67" t="s">
        <v>14</v>
      </c>
      <c r="E8" s="65" t="s">
        <v>15</v>
      </c>
      <c r="F8" s="40" t="s">
        <v>22</v>
      </c>
      <c r="G8" s="40"/>
      <c r="H8" s="41"/>
      <c r="I8" s="46" t="s">
        <v>1</v>
      </c>
      <c r="J8" s="47"/>
      <c r="K8" s="48"/>
      <c r="L8" s="7" t="s">
        <v>2</v>
      </c>
    </row>
    <row r="9" spans="1:12" ht="159" customHeight="1" thickBot="1">
      <c r="A9" s="68"/>
      <c r="B9" s="70"/>
      <c r="C9" s="39"/>
      <c r="D9" s="68"/>
      <c r="E9" s="66"/>
      <c r="F9" s="21" t="s">
        <v>31</v>
      </c>
      <c r="G9" s="21" t="s">
        <v>32</v>
      </c>
      <c r="H9" s="21" t="s">
        <v>33</v>
      </c>
      <c r="I9" s="7" t="s">
        <v>20</v>
      </c>
      <c r="J9" s="7" t="s">
        <v>0</v>
      </c>
      <c r="K9" s="7" t="s">
        <v>17</v>
      </c>
      <c r="L9" s="7" t="s">
        <v>10</v>
      </c>
    </row>
    <row r="10" spans="1:12" ht="18.75" customHeight="1">
      <c r="A10" s="27">
        <v>1</v>
      </c>
      <c r="B10" s="27">
        <v>2</v>
      </c>
      <c r="C10" s="27">
        <v>4</v>
      </c>
      <c r="D10" s="27">
        <v>5</v>
      </c>
      <c r="E10" s="27">
        <v>6</v>
      </c>
      <c r="F10" s="28">
        <v>7</v>
      </c>
      <c r="G10" s="28">
        <v>8</v>
      </c>
      <c r="H10" s="28">
        <v>9</v>
      </c>
      <c r="I10" s="29">
        <v>10</v>
      </c>
      <c r="J10" s="29">
        <v>11</v>
      </c>
      <c r="K10" s="30">
        <v>12</v>
      </c>
      <c r="L10" s="29">
        <v>13</v>
      </c>
    </row>
    <row r="11" spans="1:12" ht="108.75" customHeight="1">
      <c r="A11" s="32">
        <v>1</v>
      </c>
      <c r="B11" s="33" t="s">
        <v>27</v>
      </c>
      <c r="C11" s="22" t="s">
        <v>24</v>
      </c>
      <c r="D11" s="34">
        <v>6</v>
      </c>
      <c r="E11" s="23">
        <v>3</v>
      </c>
      <c r="F11" s="24">
        <v>9500</v>
      </c>
      <c r="G11" s="24">
        <v>8500</v>
      </c>
      <c r="H11" s="24">
        <v>9000</v>
      </c>
      <c r="I11" s="25">
        <f t="shared" ref="I11" si="0">ROUND(((F11+G11+H11)/3),2)</f>
        <v>9000</v>
      </c>
      <c r="J11" s="26">
        <f t="shared" ref="J11" si="1">ROUND((SQRT(((F11-I11)^2+(G11-I11)^2+(H11-I11)^2)/(E11-1))),2)</f>
        <v>500</v>
      </c>
      <c r="K11" s="26">
        <f>ROUND(((J11*100)/I11),2)</f>
        <v>5.56</v>
      </c>
      <c r="L11" s="25">
        <f>ROUND((D11*I11),2)</f>
        <v>54000</v>
      </c>
    </row>
    <row r="12" spans="1:12" ht="38.25" customHeight="1" thickBot="1">
      <c r="A12" s="52" t="s">
        <v>18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31">
        <f>SUM(L11)</f>
        <v>54000</v>
      </c>
    </row>
    <row r="13" spans="1:12" s="2" customFormat="1" ht="31.5" customHeight="1" thickBot="1">
      <c r="A13" s="43" t="s">
        <v>29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5"/>
    </row>
    <row r="14" spans="1:12" s="2" customFormat="1" ht="6.75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</row>
    <row r="15" spans="1:12" ht="15.75">
      <c r="A15" s="51"/>
      <c r="B15" s="51"/>
      <c r="C15" s="51"/>
      <c r="D15" s="51"/>
      <c r="E15" s="51"/>
      <c r="F15" s="8"/>
      <c r="G15" s="8"/>
      <c r="H15" s="9"/>
      <c r="I15" s="9"/>
      <c r="J15" s="10"/>
      <c r="K15" s="10"/>
      <c r="L15" s="10"/>
    </row>
    <row r="16" spans="1:12" ht="31.5" customHeight="1">
      <c r="A16" s="59" t="s">
        <v>28</v>
      </c>
      <c r="B16" s="59"/>
      <c r="C16" s="59"/>
      <c r="D16" s="59"/>
      <c r="E16" s="59"/>
      <c r="F16" s="19"/>
      <c r="G16" s="19"/>
      <c r="H16" s="19"/>
      <c r="I16" s="9"/>
      <c r="J16" s="10"/>
      <c r="K16" s="10"/>
      <c r="L16" s="10"/>
    </row>
    <row r="17" spans="1:12" ht="15.75" customHeight="1">
      <c r="A17" s="49" t="s">
        <v>4</v>
      </c>
      <c r="B17" s="49"/>
      <c r="C17" s="49"/>
      <c r="D17" s="49"/>
      <c r="E17" s="49"/>
      <c r="F17" s="11"/>
      <c r="G17" s="11"/>
      <c r="H17" s="12"/>
      <c r="I17" s="12"/>
      <c r="J17" s="10"/>
      <c r="K17" s="10"/>
      <c r="L17" s="10"/>
    </row>
    <row r="18" spans="1:12" ht="15.75" customHeight="1">
      <c r="A18" s="11"/>
      <c r="B18" s="11"/>
      <c r="C18" s="51" t="s">
        <v>23</v>
      </c>
      <c r="D18" s="50"/>
      <c r="E18" s="50"/>
      <c r="F18" s="8"/>
      <c r="G18" s="8"/>
      <c r="H18" s="12"/>
      <c r="I18" s="12"/>
      <c r="J18" s="10"/>
      <c r="K18" s="10"/>
      <c r="L18" s="10"/>
    </row>
    <row r="19" spans="1:12" ht="15.75" customHeight="1">
      <c r="A19" s="51" t="s">
        <v>12</v>
      </c>
      <c r="B19" s="51"/>
      <c r="C19" s="51"/>
      <c r="D19" s="51"/>
      <c r="E19" s="51"/>
      <c r="F19" s="8"/>
      <c r="G19" s="8"/>
      <c r="H19" s="12"/>
      <c r="I19" s="12"/>
      <c r="J19" s="10"/>
      <c r="K19" s="10"/>
      <c r="L19" s="10"/>
    </row>
    <row r="20" spans="1:12" ht="15.75">
      <c r="A20" s="13"/>
      <c r="B20" s="13"/>
      <c r="C20" s="13"/>
      <c r="D20" s="13"/>
      <c r="E20" s="12"/>
      <c r="F20" s="12"/>
      <c r="G20" s="12"/>
      <c r="H20" s="12"/>
      <c r="I20" s="12"/>
      <c r="J20" s="10"/>
      <c r="K20" s="10"/>
      <c r="L20" s="10"/>
    </row>
    <row r="21" spans="1:12" ht="15.75">
      <c r="A21" s="14"/>
      <c r="B21" s="14"/>
      <c r="C21" s="14"/>
      <c r="D21" s="49" t="s">
        <v>30</v>
      </c>
      <c r="E21" s="50"/>
      <c r="F21" s="11"/>
      <c r="G21" s="11"/>
      <c r="H21" s="14"/>
      <c r="I21" s="15"/>
      <c r="J21" s="10"/>
      <c r="K21" s="10"/>
      <c r="L21" s="10"/>
    </row>
    <row r="22" spans="1:12" ht="6.75" customHeight="1">
      <c r="A22" s="14"/>
      <c r="B22" s="14"/>
      <c r="C22" s="14"/>
      <c r="D22" s="14"/>
      <c r="E22" s="11"/>
      <c r="F22" s="11"/>
      <c r="G22" s="11"/>
      <c r="H22" s="14"/>
      <c r="I22" s="15"/>
      <c r="J22" s="10"/>
      <c r="K22" s="10"/>
      <c r="L22" s="10"/>
    </row>
    <row r="23" spans="1:12" ht="15.75">
      <c r="A23" s="42" t="s">
        <v>5</v>
      </c>
      <c r="B23" s="42"/>
      <c r="C23" s="42"/>
      <c r="D23" s="42"/>
      <c r="E23" s="42"/>
      <c r="F23" s="5"/>
      <c r="G23" s="5"/>
      <c r="H23" s="12"/>
      <c r="I23" s="12"/>
      <c r="J23" s="10"/>
      <c r="K23" s="10"/>
      <c r="L23" s="10"/>
    </row>
    <row r="24" spans="1:12" ht="7.5" customHeight="1">
      <c r="A24" s="56" t="s">
        <v>26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</row>
    <row r="25" spans="1:12" ht="18" customHeight="1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3" hidden="1" customHeight="1">
      <c r="A26" s="16"/>
      <c r="B26" s="16"/>
      <c r="C26" s="16"/>
      <c r="D26" s="16"/>
      <c r="E26" s="16"/>
      <c r="F26" s="16"/>
      <c r="G26" s="16"/>
      <c r="H26" s="16"/>
      <c r="I26" s="16"/>
      <c r="J26" s="17"/>
      <c r="K26" s="10"/>
      <c r="L26" s="10"/>
    </row>
    <row r="27" spans="1:12">
      <c r="J27" s="3"/>
    </row>
    <row r="28" spans="1:12">
      <c r="J28" s="3"/>
    </row>
    <row r="30" spans="1:12">
      <c r="H30" s="3"/>
      <c r="I30" s="4"/>
    </row>
    <row r="31" spans="1:12">
      <c r="H31" s="4"/>
    </row>
    <row r="32" spans="1:12">
      <c r="E32" s="18"/>
    </row>
    <row r="33" spans="5:8">
      <c r="E33" s="18"/>
    </row>
    <row r="34" spans="5:8">
      <c r="E34" s="18"/>
      <c r="H34" s="3"/>
    </row>
  </sheetData>
  <sheetProtection selectLockedCells="1" selectUnlockedCells="1"/>
  <mergeCells count="26">
    <mergeCell ref="A24:L25"/>
    <mergeCell ref="A2:L2"/>
    <mergeCell ref="A15:E15"/>
    <mergeCell ref="A16:E16"/>
    <mergeCell ref="A17:E17"/>
    <mergeCell ref="A19:E19"/>
    <mergeCell ref="A4:E4"/>
    <mergeCell ref="F4:L4"/>
    <mergeCell ref="E8:E9"/>
    <mergeCell ref="A5:E5"/>
    <mergeCell ref="A8:A9"/>
    <mergeCell ref="D8:D9"/>
    <mergeCell ref="B8:B9"/>
    <mergeCell ref="F5:L5"/>
    <mergeCell ref="A6:E6"/>
    <mergeCell ref="A7:L7"/>
    <mergeCell ref="F6:L6"/>
    <mergeCell ref="C8:C9"/>
    <mergeCell ref="F8:H8"/>
    <mergeCell ref="A23:E23"/>
    <mergeCell ref="A13:L13"/>
    <mergeCell ref="I8:K8"/>
    <mergeCell ref="D21:E21"/>
    <mergeCell ref="C18:E18"/>
    <mergeCell ref="A12:K12"/>
    <mergeCell ref="A14:L14"/>
  </mergeCells>
  <pageMargins left="0.25" right="0.25" top="0.33750000000000002" bottom="0.75" header="0.19431818181818181" footer="0.3"/>
  <pageSetup paperSize="9" scale="54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Чистяков Денис Александрович</cp:lastModifiedBy>
  <cp:lastPrinted>2024-05-24T06:14:41Z</cp:lastPrinted>
  <dcterms:created xsi:type="dcterms:W3CDTF">2014-02-03T17:42:58Z</dcterms:created>
  <dcterms:modified xsi:type="dcterms:W3CDTF">2026-06-08T08:06:54Z</dcterms:modified>
</cp:coreProperties>
</file>