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940" windowHeight="9615"/>
  </bookViews>
  <sheets>
    <sheet name="Коэф. вар.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2" l="1"/>
  <c r="J5" i="2" l="1"/>
  <c r="J6" i="2"/>
  <c r="J7" i="2"/>
  <c r="J4" i="2"/>
  <c r="N6" i="2"/>
  <c r="L6" i="2"/>
  <c r="M6" i="2" s="1"/>
  <c r="N5" i="2"/>
  <c r="N8" i="2" s="1"/>
  <c r="L5" i="2"/>
  <c r="M5" i="2" s="1"/>
  <c r="L4" i="2"/>
  <c r="M4" i="2" s="1"/>
  <c r="N7" i="2"/>
  <c r="L7" i="2"/>
  <c r="M7" i="2" s="1"/>
</calcChain>
</file>

<file path=xl/sharedStrings.xml><?xml version="1.0" encoding="utf-8"?>
<sst xmlns="http://schemas.openxmlformats.org/spreadsheetml/2006/main" count="40" uniqueCount="33">
  <si>
    <t xml:space="preserve">Среднее квадратичное отклонение </t>
  </si>
  <si>
    <t>Коэффициент вариации</t>
  </si>
  <si>
    <t>(&lt;ц&gt;)</t>
  </si>
  <si>
    <t>(σ)</t>
  </si>
  <si>
    <t>(V)</t>
  </si>
  <si>
    <t>Количество/объем</t>
  </si>
  <si>
    <t>Ед.изм.</t>
  </si>
  <si>
    <t>Ответственный за обоснование цены контракта</t>
  </si>
  <si>
    <t>__________________</t>
  </si>
  <si>
    <r>
      <t>Расчет начальной (максимальной) цены Контракта
 методом сопоставимых рыночных цен (анализа рынка)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</si>
  <si>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НМЦК (руб.) итого  с учетом всех расходов, налогов и сборов </t>
  </si>
  <si>
    <t xml:space="preserve"> </t>
  </si>
  <si>
    <t>шт.</t>
  </si>
  <si>
    <t>№ п/п/</t>
  </si>
  <si>
    <t>Наименование товаров</t>
  </si>
  <si>
    <t>ОКПД2</t>
  </si>
  <si>
    <t>КТРУ</t>
  </si>
  <si>
    <t>отсутствует</t>
  </si>
  <si>
    <t>Минимальная цена единицы с учетом всех расходов, налогов и сборов</t>
  </si>
  <si>
    <t>Средняя цена единицы с учетом всех расходов, налогов и сборов</t>
  </si>
  <si>
    <t xml:space="preserve">Маршрутизатор </t>
  </si>
  <si>
    <t>26.30.11.120-00000002</t>
  </si>
  <si>
    <t>26.30.11.120</t>
  </si>
  <si>
    <t>26.30.11.110-00000053</t>
  </si>
  <si>
    <t>26.30.11.110</t>
  </si>
  <si>
    <t xml:space="preserve">Коммутатор </t>
  </si>
  <si>
    <t>Потолочный микрофонный массив</t>
  </si>
  <si>
    <t>26.40.41.000</t>
  </si>
  <si>
    <t>КП № 1 (от 16.03.2026 № 01/26-13/349)</t>
  </si>
  <si>
    <t>КП №2 (от 16.03.2026 № 01/26-13/350)</t>
  </si>
  <si>
    <t>КП № 3 (от 16.03.2026 № 01/26-13/348)</t>
  </si>
  <si>
    <t>*Начальная (минимальная) цена контракта определена методом сопоставимых рыночных цен (анализа рынка) на основании 3-х коммерческих предложений. В качестве НМЦК принято минимальное значение (согласно принципу обеспечения эффективности осуществления закупок), подтверждающее рыночный уровень цен, и соответствующее целям бюджетной экономии.</t>
  </si>
  <si>
    <t xml:space="preserve">Начальная (максимальная) Цена контракта (руб.) итого  с учетом всех расходов, налогов и сборов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</si>
</sst>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="85" zoomScaleNormal="85" workbookViewId="0">
      <selection activeCell="A11" sqref="A11:O12"/>
    </sheetView>
  </sheetViews>
  <sheetFormatPr defaultColWidth="9.28515625" defaultRowHeight="15" x14ac:dyDescent="0.25"/>
  <cols>
    <col min="1" max="1" width="5.28515625" style="4" customWidth="1"/>
    <col min="2" max="2" width="16.28515625" style="6" customWidth="1"/>
    <col min="3" max="3" width="24.42578125" style="6" customWidth="1"/>
    <col min="4" max="4" width="38.5703125" style="2" customWidth="1"/>
    <col min="5" max="5" width="12.7109375" style="2" customWidth="1"/>
    <col min="6" max="6" width="9.28515625" style="2" customWidth="1"/>
    <col min="7" max="7" width="14" style="7" customWidth="1"/>
    <col min="8" max="8" width="13.7109375" style="7" customWidth="1"/>
    <col min="9" max="9" width="12.7109375" style="7" customWidth="1"/>
    <col min="10" max="10" width="14.85546875" style="7" customWidth="1"/>
    <col min="11" max="11" width="15.42578125" style="1" customWidth="1"/>
    <col min="12" max="12" width="14.28515625" style="1" customWidth="1"/>
    <col min="13" max="13" width="14.140625" style="1" customWidth="1"/>
    <col min="14" max="14" width="18.140625" style="1" customWidth="1"/>
    <col min="15" max="15" width="0.28515625" style="1" hidden="1" customWidth="1"/>
    <col min="16" max="16" width="17" style="1" customWidth="1"/>
    <col min="17" max="17" width="13.28515625" style="1" bestFit="1" customWidth="1"/>
    <col min="18" max="16384" width="9.28515625" style="1"/>
  </cols>
  <sheetData>
    <row r="1" spans="1:17" ht="48" customHeight="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7" ht="88.5" customHeight="1" x14ac:dyDescent="0.25">
      <c r="A2" s="21" t="s">
        <v>13</v>
      </c>
      <c r="B2" s="23" t="s">
        <v>15</v>
      </c>
      <c r="C2" s="23" t="s">
        <v>16</v>
      </c>
      <c r="D2" s="21" t="s">
        <v>14</v>
      </c>
      <c r="E2" s="21" t="s">
        <v>5</v>
      </c>
      <c r="F2" s="21" t="s">
        <v>6</v>
      </c>
      <c r="G2" s="17" t="s">
        <v>28</v>
      </c>
      <c r="H2" s="17" t="s">
        <v>29</v>
      </c>
      <c r="I2" s="17" t="s">
        <v>30</v>
      </c>
      <c r="J2" s="3" t="s">
        <v>19</v>
      </c>
      <c r="K2" s="3" t="s">
        <v>18</v>
      </c>
      <c r="L2" s="3" t="s">
        <v>0</v>
      </c>
      <c r="M2" s="3" t="s">
        <v>1</v>
      </c>
      <c r="N2" s="25" t="s">
        <v>10</v>
      </c>
    </row>
    <row r="3" spans="1:17" ht="15.75" customHeight="1" x14ac:dyDescent="0.25">
      <c r="A3" s="21"/>
      <c r="B3" s="24"/>
      <c r="C3" s="24"/>
      <c r="D3" s="21"/>
      <c r="E3" s="21"/>
      <c r="F3" s="21"/>
      <c r="G3" s="17"/>
      <c r="H3" s="17"/>
      <c r="I3" s="17"/>
      <c r="J3" s="3" t="s">
        <v>2</v>
      </c>
      <c r="K3" s="3" t="s">
        <v>2</v>
      </c>
      <c r="L3" s="3" t="s">
        <v>3</v>
      </c>
      <c r="M3" s="3" t="s">
        <v>4</v>
      </c>
      <c r="N3" s="26"/>
    </row>
    <row r="4" spans="1:17" ht="15.75" customHeight="1" x14ac:dyDescent="0.25">
      <c r="A4" s="10">
        <v>1</v>
      </c>
      <c r="B4" s="10" t="s">
        <v>22</v>
      </c>
      <c r="C4" s="10" t="s">
        <v>21</v>
      </c>
      <c r="D4" s="10" t="s">
        <v>20</v>
      </c>
      <c r="E4" s="10">
        <v>5</v>
      </c>
      <c r="F4" s="10" t="s">
        <v>12</v>
      </c>
      <c r="G4" s="11">
        <v>53448</v>
      </c>
      <c r="H4" s="11">
        <v>52016.47</v>
      </c>
      <c r="I4" s="11">
        <v>57344</v>
      </c>
      <c r="J4" s="11">
        <f>AVERAGE(G4,H4,I4)</f>
        <v>54269.49</v>
      </c>
      <c r="K4" s="11">
        <v>52016.47</v>
      </c>
      <c r="L4" s="12">
        <f t="shared" ref="L4:L6" si="0">STDEV(G4:I4)</f>
        <v>2757.1322674655994</v>
      </c>
      <c r="M4" s="12">
        <f t="shared" ref="M4:M6" si="1">SUM(L4/K4*100)</f>
        <v>5.3004986064329227</v>
      </c>
      <c r="N4" s="13">
        <f>K4*E4</f>
        <v>260082.35</v>
      </c>
      <c r="P4" s="7"/>
    </row>
    <row r="5" spans="1:17" ht="15.75" customHeight="1" x14ac:dyDescent="0.25">
      <c r="A5" s="10">
        <v>2</v>
      </c>
      <c r="B5" s="10" t="s">
        <v>24</v>
      </c>
      <c r="C5" s="10" t="s">
        <v>23</v>
      </c>
      <c r="D5" s="10" t="s">
        <v>25</v>
      </c>
      <c r="E5" s="10">
        <v>10</v>
      </c>
      <c r="F5" s="10" t="s">
        <v>12</v>
      </c>
      <c r="G5" s="11">
        <v>1918.8</v>
      </c>
      <c r="H5" s="11">
        <v>1881.18</v>
      </c>
      <c r="I5" s="11">
        <v>1856</v>
      </c>
      <c r="J5" s="11">
        <f t="shared" ref="J5:J7" si="2">AVERAGE(G5,H5,I5)</f>
        <v>1885.3266666666666</v>
      </c>
      <c r="K5" s="11">
        <v>1856</v>
      </c>
      <c r="L5" s="12">
        <f t="shared" si="0"/>
        <v>31.604685306665079</v>
      </c>
      <c r="M5" s="12">
        <f t="shared" si="1"/>
        <v>1.7028386479884201</v>
      </c>
      <c r="N5" s="13">
        <f t="shared" ref="N5:N6" si="3">K5*E5</f>
        <v>18560</v>
      </c>
      <c r="P5" s="7"/>
    </row>
    <row r="6" spans="1:17" ht="15.75" customHeight="1" x14ac:dyDescent="0.25">
      <c r="A6" s="10">
        <v>3</v>
      </c>
      <c r="B6" s="10" t="s">
        <v>24</v>
      </c>
      <c r="C6" s="10" t="s">
        <v>23</v>
      </c>
      <c r="D6" s="10" t="s">
        <v>25</v>
      </c>
      <c r="E6" s="10">
        <v>10</v>
      </c>
      <c r="F6" s="10" t="s">
        <v>12</v>
      </c>
      <c r="G6" s="11">
        <v>2998.8</v>
      </c>
      <c r="H6" s="11">
        <v>2940</v>
      </c>
      <c r="I6" s="11">
        <v>2896</v>
      </c>
      <c r="J6" s="11">
        <f t="shared" si="2"/>
        <v>2944.9333333333329</v>
      </c>
      <c r="K6" s="11">
        <v>2896</v>
      </c>
      <c r="L6" s="12">
        <f t="shared" si="0"/>
        <v>51.577255969403247</v>
      </c>
      <c r="M6" s="12">
        <f t="shared" si="1"/>
        <v>1.7809825956285652</v>
      </c>
      <c r="N6" s="13">
        <f t="shared" si="3"/>
        <v>28960</v>
      </c>
      <c r="P6" s="7"/>
    </row>
    <row r="7" spans="1:17" ht="15.75" customHeight="1" x14ac:dyDescent="0.25">
      <c r="A7" s="10">
        <v>4</v>
      </c>
      <c r="B7" s="10" t="s">
        <v>27</v>
      </c>
      <c r="C7" s="10" t="s">
        <v>17</v>
      </c>
      <c r="D7" s="10" t="s">
        <v>26</v>
      </c>
      <c r="E7" s="10">
        <v>3</v>
      </c>
      <c r="F7" s="10" t="s">
        <v>12</v>
      </c>
      <c r="G7" s="11">
        <v>120707.5</v>
      </c>
      <c r="H7" s="11">
        <v>100492.95</v>
      </c>
      <c r="I7" s="11">
        <v>95600</v>
      </c>
      <c r="J7" s="11">
        <f t="shared" si="2"/>
        <v>105600.15000000001</v>
      </c>
      <c r="K7" s="11">
        <v>95600</v>
      </c>
      <c r="L7" s="12">
        <f t="shared" ref="L7" si="4">STDEV(G7:I7)</f>
        <v>13310.118629918265</v>
      </c>
      <c r="M7" s="12">
        <f t="shared" ref="M7" si="5">SUM(L7/K7*100)</f>
        <v>13.922718232132075</v>
      </c>
      <c r="N7" s="13">
        <f t="shared" ref="N7" si="6">K7*E7</f>
        <v>286800</v>
      </c>
      <c r="P7" s="7"/>
    </row>
    <row r="8" spans="1:17" ht="22.5" customHeight="1" x14ac:dyDescent="0.25">
      <c r="A8" s="18" t="s">
        <v>32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9">
        <f>SUM(N4:N7)</f>
        <v>594402.35</v>
      </c>
      <c r="P8" s="5"/>
      <c r="Q8" s="5"/>
    </row>
    <row r="9" spans="1:17" ht="23.25" customHeight="1" x14ac:dyDescent="0.25"/>
    <row r="10" spans="1:17" ht="15" customHeight="1" x14ac:dyDescent="0.25">
      <c r="D10" s="22" t="s">
        <v>7</v>
      </c>
      <c r="E10" s="22"/>
      <c r="F10" s="16" t="s">
        <v>8</v>
      </c>
      <c r="G10" s="16"/>
      <c r="H10" s="16"/>
      <c r="I10" s="16"/>
      <c r="J10" s="14"/>
    </row>
    <row r="11" spans="1:17" ht="83.25" customHeight="1" x14ac:dyDescent="0.25">
      <c r="A11" s="16" t="s">
        <v>31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7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7" spans="7:14" x14ac:dyDescent="0.25">
      <c r="I17" s="7" t="s">
        <v>11</v>
      </c>
      <c r="N17" s="5"/>
    </row>
    <row r="22" spans="7:14" x14ac:dyDescent="0.25">
      <c r="G22" s="8"/>
    </row>
  </sheetData>
  <sheetProtection formatCells="0" formatColumns="0" formatRows="0" insertColumns="0" insertRows="0" insertHyperlinks="0" deleteColumns="0" deleteRows="0" sort="0" autoFilter="0" pivotTables="0"/>
  <protectedRanges>
    <protectedRange sqref="A9:D10 E8:J10 A7:C7 A8:C8 F4:F7 A2:C6 A13:D1048576 E13:J1048576" name="Диапазон3"/>
    <protectedRange sqref="D2:I3 D4:E7" name="Диапазон3_4"/>
    <protectedRange sqref="A1:J1" name="Диапазон3_5"/>
    <protectedRange sqref="B11:J12" name="Диапазон3_2"/>
  </protectedRanges>
  <mergeCells count="15">
    <mergeCell ref="A11:O12"/>
    <mergeCell ref="A1:N1"/>
    <mergeCell ref="F10:I10"/>
    <mergeCell ref="H2:H3"/>
    <mergeCell ref="I2:I3"/>
    <mergeCell ref="A8:M8"/>
    <mergeCell ref="A2:A3"/>
    <mergeCell ref="D2:D3"/>
    <mergeCell ref="E2:E3"/>
    <mergeCell ref="G2:G3"/>
    <mergeCell ref="F2:F3"/>
    <mergeCell ref="D10:E10"/>
    <mergeCell ref="B2:B3"/>
    <mergeCell ref="C2:C3"/>
    <mergeCell ref="N2:N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Коэф. вар.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USER-66</dc:creator>
  <cp:lastModifiedBy>User</cp:lastModifiedBy>
  <cp:lastPrinted>2023-05-12T08:56:08Z</cp:lastPrinted>
  <dcterms:created xsi:type="dcterms:W3CDTF">2016-05-24T08:50:49Z</dcterms:created>
  <dcterms:modified xsi:type="dcterms:W3CDTF">2026-03-18T11:20:03Z</dcterms:modified>
</cp:coreProperties>
</file>