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L7" i="1" l="1"/>
  <c r="M7" i="1" s="1"/>
  <c r="N7" i="1" s="1"/>
  <c r="O7" i="1" s="1"/>
  <c r="J7" i="1"/>
  <c r="K7" i="1" s="1"/>
  <c r="O8" i="1" l="1"/>
</calcChain>
</file>

<file path=xl/sharedStrings.xml><?xml version="1.0" encoding="utf-8"?>
<sst xmlns="http://schemas.openxmlformats.org/spreadsheetml/2006/main" count="26" uniqueCount="26">
  <si>
    <t>№</t>
  </si>
  <si>
    <t>Наименование товара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</si>
  <si>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</si>
  <si>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</si>
  <si>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</si>
  <si>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</si>
  <si>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</si>
  <si>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 xml:space="preserve">Коммерческое предложение №1 
</t>
  </si>
  <si>
    <t xml:space="preserve">Коммерческое предложение  №2 
</t>
  </si>
  <si>
    <t xml:space="preserve">Коммерческое предложение  №3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</si>
  <si>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</si>
  <si>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</si>
  <si>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</si>
  <si>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</si>
  <si>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</si>
  <si>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>итого</t>
  </si>
  <si>
    <t>Начальная (максимальная) цена контракта была определена методом сопоставимых рыночных цен (анализа рынка) в соответствии с Приказом Минэкономразвития России № 567 от 02.10.2013 «Об утверждении методических рекомендации по применению методов определения (начальной) максимальной цены, цены контракта, заключаемого с поставщиком (подрядчиком, исполнителем)» и в соответствии с доведенными лимитами бюджетных обязательств.</t>
  </si>
  <si>
    <t>штука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</si>
  <si>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</si>
  <si>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НМЦК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</si>
  <si>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КТРУ </t>
  </si>
  <si>
    <t>Обоснование начальной (максимальной) цены Контракта на поставку Наборов для ЛОР диагностических/терапевтических процедур, одноразового использования</t>
  </si>
  <si>
    <t>КТРУ 32.50.50.190-00000004</t>
  </si>
  <si>
    <t>Таким образом, в рамках выделенных лимитов бюджетных обязательств и в целях эффективного расходования бюджетных средств, начальная (максимальная) цена Контракта составляет 6 564,00  (шесть тысяч пятьсот шестьдесят четыре) рубля 00 копеек.</t>
  </si>
  <si>
    <r>
      <rPr>
        <i/>
        <sz val="7"/>
        <color theme="1"/>
        <rFont val="Times New Roman"/>
        <family val="1"/>
        <charset val="204"/>
      </rPr>
      <t>Приложение № 1 к извещению
о проведении электронного аукциона</t>
    </r>
    <r>
      <rPr>
        <i/>
        <sz val="9"/>
        <color theme="1"/>
        <rFont val="Times New Roman"/>
        <family val="1"/>
        <charset val="204"/>
      </rPr>
      <t xml:space="preserve">
</t>
    </r>
  </si>
  <si>
    <r>
      <rPr>
        <sz val="9"/>
        <color theme="1"/>
        <rFont val="XO Thames"/>
        <family val="1"/>
        <charset val="204"/>
      </rPr>
      <t>Набор для ЛОР диагностических/терапевтических процедур, одноразового использования</t>
    </r>
    <r>
      <rPr>
        <sz val="12"/>
        <color theme="1"/>
        <rFont val="XO Thames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</si>
</sst>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XO Thames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9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Border="1"/>
    <xf numFmtId="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952500</xdr:rowOff>
    </xdr:from>
    <xdr:to>
      <xdr:col>9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0DC5D0-05E0-4980-8499-BD3A242A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00725" y="2552700"/>
          <a:ext cx="619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952500</xdr:rowOff>
    </xdr:from>
    <xdr:to>
      <xdr:col>9</xdr:col>
      <xdr:colOff>0</xdr:colOff>
      <xdr:row>5</xdr:row>
      <xdr:rowOff>1304925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D5B388-4B0A-4771-B15D-6EBE648E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00725" y="2552700"/>
          <a:ext cx="619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304800</xdr:colOff>
      <xdr:row>5</xdr:row>
      <xdr:rowOff>1238250</xdr:rowOff>
    </xdr:from>
    <xdr:to>
      <xdr:col>9</xdr:col>
      <xdr:colOff>457200</xdr:colOff>
      <xdr:row>5</xdr:row>
      <xdr:rowOff>1466850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C7E98220-5CDE-4198-BB4A-D9D76BCF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2465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304800</xdr:colOff>
      <xdr:row>5</xdr:row>
      <xdr:rowOff>1238250</xdr:rowOff>
    </xdr:from>
    <xdr:to>
      <xdr:col>9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9FF18381-8DD8-4250-92CC-F22ADE84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2465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542925</xdr:colOff>
      <xdr:row>5</xdr:row>
      <xdr:rowOff>800100</xdr:rowOff>
    </xdr:from>
    <xdr:to>
      <xdr:col>9</xdr:col>
      <xdr:colOff>485775</xdr:colOff>
      <xdr:row>5</xdr:row>
      <xdr:rowOff>1238250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0A771C5-EF13-424B-8BBC-99E1B764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19650" y="2276475"/>
          <a:ext cx="495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5</xdr:row>
      <xdr:rowOff>1371600</xdr:rowOff>
    </xdr:from>
    <xdr:to>
      <xdr:col>11</xdr:col>
      <xdr:colOff>9525</xdr:colOff>
      <xdr:row>5</xdr:row>
      <xdr:rowOff>1724025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73C4E3B-33DA-4D16-9A40-5FB5511B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2847975"/>
          <a:ext cx="523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5</xdr:row>
      <xdr:rowOff>2943225</xdr:rowOff>
    </xdr:from>
    <xdr:to>
      <xdr:col>11</xdr:col>
      <xdr:colOff>638175</xdr:colOff>
      <xdr:row>5</xdr:row>
      <xdr:rowOff>3209925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94FF4411-8C00-458B-A75A-C1541033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34075" y="4324350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B44B3BCD-AFFC-4122-9CEA-8810C3F5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topLeftCell="A2" zoomScaleNormal="100" zoomScaleSheetLayoutView="100" workbookViewId="0">
      <selection activeCell="C7" sqref="C7"/>
    </sheetView>
  </sheetViews>
  <sheetFormatPr defaultRowHeight="15" x14ac:dyDescent="0.25"/>
  <cols>
    <col min="1" max="1" width="4.28515625" customWidth="1"/>
    <col min="2" max="2" width="19.42578125" customWidth="1"/>
    <col min="3" max="3" width="9.7109375" customWidth="1"/>
    <col min="4" max="4" width="5.5703125" customWidth="1"/>
    <col min="5" max="5" width="5.85546875" customWidth="1"/>
    <col min="6" max="6" width="6.7109375" customWidth="1"/>
    <col min="7" max="7" width="6.5703125" customWidth="1"/>
    <col min="8" max="8" width="6" customWidth="1"/>
    <col min="9" max="9" width="8.28515625" customWidth="1"/>
    <col min="10" max="10" width="7.7109375" customWidth="1"/>
    <col min="11" max="11" width="8.140625" customWidth="1"/>
    <col min="12" max="12" width="11.28515625" customWidth="1"/>
    <col min="14" max="14" width="8.140625" customWidth="1"/>
    <col min="15" max="15" width="11.28515625" customWidth="1"/>
  </cols>
  <sheetData>
    <row r="1" spans="1:16" ht="5.2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5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" t="s">
        <v>24</v>
      </c>
      <c r="N2" s="21"/>
      <c r="O2" s="21"/>
      <c r="P2" s="21"/>
    </row>
    <row r="3" spans="1:16" ht="12.75" customHeight="1" x14ac:dyDescent="0.25">
      <c r="A3" s="1"/>
      <c r="B3" s="31" t="s">
        <v>21</v>
      </c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2"/>
    </row>
    <row r="4" spans="1:16" ht="37.5" customHeight="1" x14ac:dyDescent="0.25">
      <c r="A4" s="1"/>
      <c r="B4" s="29" t="s">
        <v>16</v>
      </c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"/>
    </row>
    <row r="5" spans="1:16" ht="25.5" customHeight="1" x14ac:dyDescent="0.25">
      <c r="A5" s="25" t="s">
        <v>0</v>
      </c>
      <c r="B5" s="25" t="s">
        <v>1</v>
      </c>
      <c r="C5" s="25" t="s">
        <v>20</v>
      </c>
      <c r="D5" s="26" t="s">
        <v>2</v>
      </c>
      <c r="E5" s="26" t="s">
        <v>3</v>
      </c>
      <c r="F5" s="27" t="s">
        <v>4</v>
      </c>
      <c r="G5" s="27"/>
      <c r="H5" s="27"/>
      <c r="I5" s="28" t="s">
        <v>5</v>
      </c>
      <c r="J5" s="28"/>
      <c r="K5" s="28"/>
      <c r="L5" s="22" t="s">
        <v>6</v>
      </c>
      <c r="M5" s="23"/>
      <c r="N5" s="23"/>
      <c r="O5" s="23"/>
      <c r="P5" s="1"/>
    </row>
    <row r="6" spans="1:16" ht="257.25" customHeight="1" x14ac:dyDescent="0.25">
      <c r="A6" s="25"/>
      <c r="B6" s="25"/>
      <c r="C6" s="25"/>
      <c r="D6" s="26"/>
      <c r="E6" s="26"/>
      <c r="F6" s="3" t="s">
        <v>7</v>
      </c>
      <c r="G6" s="3" t="s">
        <v>8</v>
      </c>
      <c r="H6" s="4" t="s">
        <v>9</v>
      </c>
      <c r="I6" s="5" t="s">
        <v>10</v>
      </c>
      <c r="J6" s="5" t="s">
        <v>11</v>
      </c>
      <c r="K6" s="5" t="s">
        <v>18</v>
      </c>
      <c r="L6" s="6" t="s">
        <v>19</v>
      </c>
      <c r="M6" s="7" t="s">
        <v>12</v>
      </c>
      <c r="N6" s="7" t="s">
        <v>13</v>
      </c>
      <c r="O6" s="7" t="s">
        <v>14</v>
      </c>
      <c r="P6" s="1"/>
    </row>
    <row r="7" spans="1:16" ht="111" customHeight="1" x14ac:dyDescent="0.25">
      <c r="A7" s="8">
        <v>1</v>
      </c>
      <c r="B7" s="16" t="s">
        <v>25</v>
      </c>
      <c r="C7" s="9" t="s">
        <v>22</v>
      </c>
      <c r="D7" s="8" t="s">
        <v>17</v>
      </c>
      <c r="E7" s="10">
        <v>240</v>
      </c>
      <c r="F7" s="11">
        <v>26.55</v>
      </c>
      <c r="G7" s="11">
        <v>28</v>
      </c>
      <c r="H7" s="11">
        <v>27.5</v>
      </c>
      <c r="I7" s="12">
        <f>AVERAGE(F7:H7)</f>
        <v>27.349999999999998</v>
      </c>
      <c r="J7" s="13">
        <f>SQRT(((SUM((POWER(F7-I7,2)),(POWER(G7-I7,2)),(POWER(H7-I7,2)))/(COLUMNS(F7:H7)-1))))</f>
        <v>0.73654599313281133</v>
      </c>
      <c r="K7" s="13">
        <f>J7/I7*100</f>
        <v>2.6930383661163124</v>
      </c>
      <c r="L7" s="14">
        <f>((E7/3)*(SUM(F7:H7)))</f>
        <v>6564</v>
      </c>
      <c r="M7" s="15">
        <f>L7/E7</f>
        <v>27.35</v>
      </c>
      <c r="N7" s="14">
        <f>ROUND(M7,2)</f>
        <v>27.35</v>
      </c>
      <c r="O7" s="14">
        <f>N7*E7</f>
        <v>6564</v>
      </c>
      <c r="P7" s="1"/>
    </row>
    <row r="8" spans="1:16" ht="15" customHeight="1" x14ac:dyDescent="0.25">
      <c r="A8" s="24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8">
        <f>SUM(O7:O7)</f>
        <v>6564</v>
      </c>
      <c r="P8" s="17"/>
    </row>
    <row r="9" spans="1:16" ht="25.5" customHeight="1" x14ac:dyDescent="0.25">
      <c r="A9" s="19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7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</sheetData>
  <mergeCells count="13">
    <mergeCell ref="A9:O9"/>
    <mergeCell ref="M2:P2"/>
    <mergeCell ref="L5:O5"/>
    <mergeCell ref="A8:N8"/>
    <mergeCell ref="A5:A6"/>
    <mergeCell ref="B5:B6"/>
    <mergeCell ref="D5:D6"/>
    <mergeCell ref="E5:E6"/>
    <mergeCell ref="F5:H5"/>
    <mergeCell ref="I5:K5"/>
    <mergeCell ref="B4:O4"/>
    <mergeCell ref="B3:O3"/>
    <mergeCell ref="C5:C6"/>
  </mergeCells>
  <pageMargins left="0.25" right="0.25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2026-06-15T05:59:34Z</dcterms:modified>
</cp:coreProperties>
</file>