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обосн НМЦк гигиена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L10" i="1" s="1"/>
  <c r="J9" i="1"/>
  <c r="I9" i="1"/>
  <c r="L9" i="1" s="1"/>
  <c r="K10" i="1" l="1"/>
  <c r="K9" i="1"/>
  <c r="L11" i="1"/>
</calcChain>
</file>

<file path=xl/sharedStrings.xml><?xml version="1.0" encoding="utf-8"?>
<sst xmlns="http://schemas.openxmlformats.org/spreadsheetml/2006/main" count="28" uniqueCount="26">
  <si>
    <t>ОБОСНОВАНИЕ НАЧАЛЬНОЙ (МАКСИМАЛЬНОЙ) ЦЕНЫ КОНТРАКТА</t>
  </si>
  <si>
    <t>Используемый метод обоснования цены</t>
  </si>
  <si>
    <t>В соответствии с техническим заданием (спецификацией)</t>
  </si>
  <si>
    <t>Начальная (максимальная) цена Государственного контракта была определена  методом сопоставимых рыночных цен (анализа рынка), в соответствии с частью 1 статьи 22 Федерального закона от 05.04.2013г. № 44-ФЗ "О контрактной системе в сфере закупок товаров, работ, услуг для обеспечения государственных и муниципальных нужд". Метод сопоставимых рыночных цен (анализа рынка) является приоритетным для определения и обоснования НМЦК.</t>
  </si>
  <si>
    <t>Для определения Н(М)Ц Контракта от трех потенциальных поставщиков товара получена информация о цене товара, являющегося объектом закупки.</t>
  </si>
  <si>
    <t>Расчет начальной (максимальной) цены контракта (рублей)</t>
  </si>
  <si>
    <t>№ п/п</t>
  </si>
  <si>
    <t>ОКПД</t>
  </si>
  <si>
    <t>кол-во</t>
  </si>
  <si>
    <t>Цена 1</t>
  </si>
  <si>
    <t>Цена 2</t>
  </si>
  <si>
    <t>Цена 3</t>
  </si>
  <si>
    <t>средняя цена</t>
  </si>
  <si>
    <t>Среднее квадратичное отклонение</t>
  </si>
  <si>
    <t>Коэффициент вариации</t>
  </si>
  <si>
    <t>Сумма, руб.</t>
  </si>
  <si>
    <t>Начальная (максимальная) цена контракта, руб.**</t>
  </si>
  <si>
    <t>Таким образом, значение коэффициента вариации не превышает 33%, следовательно совокупность ценовых значений для услуги является однородной.</t>
  </si>
  <si>
    <t>Н(М)Цк определена верно.</t>
  </si>
  <si>
    <r>
      <t>где:
 -</t>
    </r>
    <r>
      <rPr>
        <sz val="9"/>
        <rFont val="Arial"/>
      </rPr>
      <t xml:space="preserve"> НМЦК рын,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 -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</t>
    </r>
  </si>
  <si>
    <t>** Расчет начальной (максимальной) цены контракта  производится путем сложения начальных (максимальных) цен по позициям</t>
  </si>
  <si>
    <t xml:space="preserve">на поставку элементов питания (батареек) </t>
  </si>
  <si>
    <t>27.20.11.000</t>
  </si>
  <si>
    <t>Наименование Товара</t>
  </si>
  <si>
    <t>Батарейки  AAA (LR03, 24А), алкалиновые, упаковка</t>
  </si>
  <si>
    <t xml:space="preserve">Батарейки CR2032,  литиевые, дисковые, шт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</si>
</sst>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scheme val="minor"/>
    </font>
    <font>
      <i/>
      <sz val="12"/>
      <color theme="1"/>
      <name val="Calibri"/>
      <scheme val="minor"/>
    </font>
    <font>
      <i/>
      <sz val="11"/>
      <color theme="1"/>
      <name val="Calibri"/>
      <scheme val="minor"/>
    </font>
    <font>
      <b/>
      <sz val="12"/>
      <color theme="1"/>
      <name val="Calibri"/>
      <scheme val="minor"/>
    </font>
    <font>
      <b/>
      <sz val="11"/>
      <color theme="1"/>
      <name val="Calibri"/>
      <scheme val="minor"/>
    </font>
    <font>
      <b/>
      <sz val="10"/>
      <color theme="1"/>
      <name val="Calibri"/>
      <scheme val="minor"/>
    </font>
    <font>
      <sz val="10"/>
      <color theme="1"/>
      <name val="Calibri"/>
      <scheme val="minor"/>
    </font>
    <font>
      <i/>
      <sz val="11.5"/>
      <color theme="1"/>
      <name val="Calibri"/>
      <scheme val="minor"/>
    </font>
    <font>
      <sz val="10"/>
      <name val="Arial"/>
    </font>
    <font>
      <sz val="9"/>
      <name val="Arial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49" fontId="0" fillId="2" borderId="0" xfId="0" applyNumberFormat="1" applyFill="1"/>
    <xf numFmtId="4" fontId="0" fillId="2" borderId="0" xfId="0" applyNumberFormat="1" applyFill="1"/>
    <xf numFmtId="0" fontId="13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 shrinkToFit="1"/>
    </xf>
    <xf numFmtId="4" fontId="2" fillId="2" borderId="2" xfId="0" applyNumberFormat="1" applyFont="1" applyFill="1" applyBorder="1" applyAlignment="1">
      <alignment horizontal="center" vertical="center" wrapText="1" shrinkToFit="1"/>
    </xf>
    <xf numFmtId="2" fontId="2" fillId="2" borderId="2" xfId="0" applyNumberFormat="1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center" vertical="center" wrapText="1" shrinkToFit="1"/>
    </xf>
    <xf numFmtId="4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15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left" vertical="center" wrapText="1" shrinkToFit="1"/>
    </xf>
    <xf numFmtId="0" fontId="4" fillId="2" borderId="4" xfId="0" applyFont="1" applyFill="1" applyBorder="1" applyAlignment="1">
      <alignment horizontal="left" vertical="center" wrapText="1" shrinkToFit="1"/>
    </xf>
    <xf numFmtId="0" fontId="4" fillId="2" borderId="5" xfId="0" applyFont="1" applyFill="1" applyBorder="1" applyAlignment="1">
      <alignment horizontal="left" vertical="center" wrapText="1" shrinkToFit="1"/>
    </xf>
    <xf numFmtId="0" fontId="10" fillId="2" borderId="8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 shrinkToFit="1"/>
    </xf>
    <xf numFmtId="0" fontId="9" fillId="2" borderId="0" xfId="0" applyFont="1" applyFill="1" applyAlignment="1">
      <alignment horizontal="left"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269081</xdr:colOff>
      <xdr:row>13</xdr:row>
      <xdr:rowOff>128587</xdr:rowOff>
    </xdr:from>
    <xdr:to>
      <xdr:col>3</xdr:col>
      <xdr:colOff>0</xdr:colOff>
      <xdr:row>13</xdr:row>
      <xdr:rowOff>528637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459706" y="6596062"/>
          <a:ext cx="3617119" cy="4000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269081</xdr:colOff>
      <xdr:row>13</xdr:row>
      <xdr:rowOff>128587</xdr:rowOff>
    </xdr:from>
    <xdr:to>
      <xdr:col>3</xdr:col>
      <xdr:colOff>0</xdr:colOff>
      <xdr:row>13</xdr:row>
      <xdr:rowOff>528637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459706" y="9882187"/>
          <a:ext cx="2759869" cy="161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N15"/>
  <sheetViews>
    <sheetView tabSelected="1" workbookViewId="0">
      <selection activeCell="C9" sqref="C9"/>
    </sheetView>
  </sheetViews>
  <sheetFormatPr defaultRowHeight="15" x14ac:dyDescent="0.25"/>
  <cols>
    <col min="1" max="1" width="3.42578125" style="1" customWidth="1"/>
    <col min="2" max="2" width="5.28515625" style="1" customWidth="1"/>
    <col min="3" max="3" width="48.7109375" style="1" customWidth="1"/>
    <col min="4" max="4" width="15.28515625" style="1" customWidth="1"/>
    <col min="5" max="5" width="15.140625" style="1" customWidth="1"/>
    <col min="6" max="6" width="15.7109375" style="1" customWidth="1"/>
    <col min="7" max="7" width="14" style="1" customWidth="1"/>
    <col min="8" max="8" width="14.28515625" style="1" customWidth="1"/>
    <col min="9" max="9" width="12.85546875" style="1" customWidth="1"/>
    <col min="10" max="10" width="13" style="1" customWidth="1"/>
    <col min="11" max="11" width="13.28515625" style="1" customWidth="1"/>
    <col min="12" max="12" width="12" style="1" customWidth="1"/>
    <col min="13" max="16384" width="9.140625" style="1"/>
  </cols>
  <sheetData>
    <row r="1" spans="2:14" s="2" customFormat="1" ht="24.75" customHeight="1" x14ac:dyDescent="0.25">
      <c r="C1" s="14" t="s">
        <v>0</v>
      </c>
      <c r="D1" s="15"/>
      <c r="E1" s="15"/>
      <c r="F1" s="15"/>
      <c r="G1" s="15"/>
      <c r="H1" s="15"/>
      <c r="I1" s="15"/>
      <c r="J1" s="15"/>
      <c r="K1" s="15"/>
      <c r="L1" s="15"/>
    </row>
    <row r="2" spans="2:14" s="2" customFormat="1" ht="36" customHeight="1" x14ac:dyDescent="0.25">
      <c r="C2" s="16" t="s">
        <v>21</v>
      </c>
      <c r="D2" s="15"/>
      <c r="E2" s="15"/>
      <c r="F2" s="15"/>
      <c r="G2" s="15"/>
      <c r="H2" s="15"/>
      <c r="I2" s="15"/>
      <c r="J2" s="15"/>
      <c r="K2" s="15"/>
      <c r="L2" s="15"/>
    </row>
    <row r="3" spans="2:14" s="2" customFormat="1" ht="15.75" customHeight="1" x14ac:dyDescent="0.25">
      <c r="C3" s="17"/>
      <c r="D3" s="17"/>
      <c r="E3" s="17"/>
      <c r="F3" s="17"/>
      <c r="G3" s="17"/>
      <c r="H3" s="17"/>
      <c r="I3" s="17"/>
      <c r="J3" s="17"/>
    </row>
    <row r="4" spans="2:14" s="2" customFormat="1" ht="24" customHeight="1" x14ac:dyDescent="0.25">
      <c r="B4" s="18" t="s">
        <v>1</v>
      </c>
      <c r="C4" s="18"/>
      <c r="D4" s="19" t="s">
        <v>2</v>
      </c>
      <c r="E4" s="20"/>
      <c r="F4" s="20"/>
      <c r="G4" s="20"/>
      <c r="H4" s="20"/>
      <c r="I4" s="20"/>
      <c r="J4" s="21"/>
    </row>
    <row r="5" spans="2:14" s="2" customFormat="1" ht="82.5" customHeight="1" x14ac:dyDescent="0.25">
      <c r="B5" s="18" t="s">
        <v>1</v>
      </c>
      <c r="C5" s="18"/>
      <c r="D5" s="30" t="s">
        <v>3</v>
      </c>
      <c r="E5" s="31"/>
      <c r="F5" s="31"/>
      <c r="G5" s="31"/>
      <c r="H5" s="31"/>
      <c r="I5" s="31"/>
      <c r="J5" s="32"/>
    </row>
    <row r="6" spans="2:14" s="2" customFormat="1" ht="42" customHeight="1" x14ac:dyDescent="0.25">
      <c r="B6" s="18"/>
      <c r="C6" s="18"/>
      <c r="D6" s="33" t="s">
        <v>4</v>
      </c>
      <c r="E6" s="33"/>
      <c r="F6" s="33"/>
      <c r="G6" s="33"/>
      <c r="H6" s="33"/>
      <c r="I6" s="33"/>
      <c r="J6" s="33"/>
    </row>
    <row r="7" spans="2:14" s="2" customFormat="1" ht="38.25" customHeight="1" x14ac:dyDescent="0.25">
      <c r="B7" s="34" t="s">
        <v>5</v>
      </c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2:14" ht="45.75" customHeight="1" x14ac:dyDescent="0.25">
      <c r="B8" s="9" t="s">
        <v>6</v>
      </c>
      <c r="C8" s="9" t="s">
        <v>23</v>
      </c>
      <c r="D8" s="9" t="s">
        <v>7</v>
      </c>
      <c r="E8" s="9" t="s">
        <v>8</v>
      </c>
      <c r="F8" s="10" t="s">
        <v>9</v>
      </c>
      <c r="G8" s="10" t="s">
        <v>10</v>
      </c>
      <c r="H8" s="10" t="s">
        <v>11</v>
      </c>
      <c r="I8" s="10" t="s">
        <v>12</v>
      </c>
      <c r="J8" s="10" t="s">
        <v>13</v>
      </c>
      <c r="K8" s="10" t="s">
        <v>14</v>
      </c>
      <c r="L8" s="10" t="s">
        <v>15</v>
      </c>
    </row>
    <row r="9" spans="2:14" ht="36" customHeight="1" x14ac:dyDescent="0.25">
      <c r="B9" s="6">
        <v>1</v>
      </c>
      <c r="C9" s="5" t="s">
        <v>25</v>
      </c>
      <c r="D9" s="13" t="s">
        <v>22</v>
      </c>
      <c r="E9" s="6">
        <v>44</v>
      </c>
      <c r="F9" s="7">
        <v>39</v>
      </c>
      <c r="G9" s="7">
        <v>44</v>
      </c>
      <c r="H9" s="7">
        <v>69</v>
      </c>
      <c r="I9" s="7">
        <f>ROUND((F9+G9+H9)/3,2)</f>
        <v>50.67</v>
      </c>
      <c r="J9" s="8">
        <f>SQRT((_xlfn.VAR.S(F9:H9)))</f>
        <v>16.072751268321596</v>
      </c>
      <c r="K9" s="8">
        <f>J9/I9*100</f>
        <v>31.720448526389571</v>
      </c>
      <c r="L9" s="7">
        <f>ROUND(I9*E9,2)</f>
        <v>2229.48</v>
      </c>
    </row>
    <row r="10" spans="2:14" ht="29.25" customHeight="1" x14ac:dyDescent="0.25">
      <c r="B10" s="6">
        <v>2</v>
      </c>
      <c r="C10" s="12" t="s">
        <v>24</v>
      </c>
      <c r="D10" s="6" t="s">
        <v>22</v>
      </c>
      <c r="E10" s="6">
        <v>44</v>
      </c>
      <c r="F10" s="7">
        <v>128</v>
      </c>
      <c r="G10" s="7">
        <v>184</v>
      </c>
      <c r="H10" s="7">
        <v>196.31</v>
      </c>
      <c r="I10" s="7">
        <f t="shared" ref="I10" si="0">ROUND((F10+G10+H10)/3,2)</f>
        <v>169.44</v>
      </c>
      <c r="J10" s="8">
        <f t="shared" ref="J10" si="1">SQRT((_xlfn.VAR.S(F10:H10)))</f>
        <v>36.409230056859592</v>
      </c>
      <c r="K10" s="8">
        <f t="shared" ref="K10" si="2">J10/I10*100</f>
        <v>21.487978078883142</v>
      </c>
      <c r="L10" s="7">
        <f t="shared" ref="L10" si="3">ROUND(I10*E10,2)</f>
        <v>7455.36</v>
      </c>
    </row>
    <row r="11" spans="2:14" x14ac:dyDescent="0.25">
      <c r="B11" s="35" t="s">
        <v>16</v>
      </c>
      <c r="C11" s="35"/>
      <c r="D11" s="35"/>
      <c r="E11" s="35"/>
      <c r="F11" s="35"/>
      <c r="G11" s="35"/>
      <c r="H11" s="35"/>
      <c r="I11" s="35"/>
      <c r="J11" s="35"/>
      <c r="K11" s="35"/>
      <c r="L11" s="11">
        <f>SUM(L9:L10)</f>
        <v>9684.84</v>
      </c>
      <c r="N11" s="3"/>
    </row>
    <row r="12" spans="2:14" ht="29.25" customHeight="1" x14ac:dyDescent="0.25">
      <c r="B12" s="22" t="s">
        <v>17</v>
      </c>
      <c r="C12" s="23"/>
      <c r="D12" s="23"/>
      <c r="E12" s="23"/>
      <c r="F12" s="23"/>
      <c r="G12" s="23"/>
      <c r="H12" s="23"/>
      <c r="I12" s="24"/>
      <c r="L12" s="4"/>
    </row>
    <row r="13" spans="2:14" ht="39" customHeight="1" x14ac:dyDescent="0.25">
      <c r="B13" s="25" t="s">
        <v>18</v>
      </c>
      <c r="C13" s="26"/>
      <c r="D13" s="26"/>
      <c r="E13" s="26"/>
      <c r="F13" s="26"/>
      <c r="G13" s="26"/>
      <c r="H13" s="26"/>
      <c r="I13" s="27"/>
      <c r="L13" s="4"/>
    </row>
    <row r="14" spans="2:14" ht="158.25" customHeight="1" x14ac:dyDescent="0.25">
      <c r="B14" s="28" t="s">
        <v>19</v>
      </c>
      <c r="C14" s="28"/>
      <c r="D14" s="28"/>
      <c r="E14" s="28"/>
      <c r="F14" s="28"/>
      <c r="G14" s="28"/>
      <c r="H14" s="28"/>
      <c r="I14" s="28"/>
    </row>
    <row r="15" spans="2:14" x14ac:dyDescent="0.25">
      <c r="B15" s="29" t="s">
        <v>20</v>
      </c>
      <c r="C15" s="29"/>
      <c r="D15" s="29"/>
      <c r="E15" s="29"/>
      <c r="F15" s="29"/>
      <c r="G15" s="29"/>
      <c r="H15" s="29"/>
      <c r="I15" s="29"/>
    </row>
  </sheetData>
  <mergeCells count="14">
    <mergeCell ref="B12:I12"/>
    <mergeCell ref="B13:I13"/>
    <mergeCell ref="B14:I14"/>
    <mergeCell ref="B15:I15"/>
    <mergeCell ref="B5:C6"/>
    <mergeCell ref="D5:J5"/>
    <mergeCell ref="D6:J6"/>
    <mergeCell ref="B7:L7"/>
    <mergeCell ref="B11:K11"/>
    <mergeCell ref="C1:L1"/>
    <mergeCell ref="C2:L2"/>
    <mergeCell ref="C3:J3"/>
    <mergeCell ref="B4:C4"/>
    <mergeCell ref="D4:J4"/>
  </mergeCells>
  <pageMargins left="3.937007874015748E-2" right="3.937007874015748E-2" top="0.15748031496062992" bottom="0.15748031496062992" header="0" footer="0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 НМЦк гигиена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Цыгольник Анастасия Павловна</dc:creator>
  <cp:lastModifiedBy>Симакова Екатерина Сергеевна</cp:lastModifiedBy>
  <cp:revision>6</cp:revision>
  <cp:lastPrinted>2024-09-05T08:46:30Z</cp:lastPrinted>
  <dcterms:created xsi:type="dcterms:W3CDTF">2014-10-17T11:50:37Z</dcterms:created>
  <dcterms:modified xsi:type="dcterms:W3CDTF">2026-08-12T11:52:27Z</dcterms:modified>
</cp:coreProperties>
</file>