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gutu.loc\общие документы\Отдел контрактной службы\ЗАКУПКИ 2026\44-ФЗ Ед. поставщик\Морозовск\Березка\Строительные материалы для учебного корпуса\"/>
    </mc:Choice>
  </mc:AlternateContent>
  <bookViews>
    <workbookView xWindow="-105" yWindow="-105" windowWidth="23250" windowHeight="12600"/>
  </bookViews>
  <sheets>
    <sheet name="Лист2" sheetId="2" r:id="rId1"/>
  </sheets>
  <definedNames>
    <definedName name="_xlnm.Print_Area" localSheetId="0">Лист2!$A$1:$J$44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2" l="1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19" i="2"/>
  <c r="J19" i="2" s="1"/>
  <c r="H20" i="2"/>
  <c r="J20" i="2" s="1"/>
  <c r="H21" i="2"/>
  <c r="I21" i="2" s="1"/>
  <c r="H22" i="2"/>
  <c r="J22" i="2" s="1"/>
  <c r="H23" i="2"/>
  <c r="J23" i="2" s="1"/>
  <c r="H24" i="2"/>
  <c r="J24" i="2" s="1"/>
  <c r="H25" i="2"/>
  <c r="I25" i="2" s="1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3" i="2"/>
  <c r="J33" i="2" s="1"/>
  <c r="H34" i="2"/>
  <c r="J34" i="2" s="1"/>
  <c r="H35" i="2"/>
  <c r="J35" i="2" s="1"/>
  <c r="H36" i="2"/>
  <c r="J36" i="2" s="1"/>
  <c r="H37" i="2"/>
  <c r="I37" i="2" s="1"/>
  <c r="H38" i="2"/>
  <c r="J38" i="2" s="1"/>
  <c r="H39" i="2"/>
  <c r="J39" i="2" s="1"/>
  <c r="I29" i="2" l="1"/>
  <c r="I13" i="2"/>
  <c r="J21" i="2"/>
  <c r="I38" i="2"/>
  <c r="I34" i="2"/>
  <c r="I30" i="2"/>
  <c r="I26" i="2"/>
  <c r="I22" i="2"/>
  <c r="I18" i="2"/>
  <c r="I14" i="2"/>
  <c r="I33" i="2"/>
  <c r="J37" i="2"/>
  <c r="J25" i="2"/>
  <c r="I36" i="2"/>
  <c r="I32" i="2"/>
  <c r="I28" i="2"/>
  <c r="I24" i="2"/>
  <c r="I20" i="2"/>
  <c r="I16" i="2"/>
  <c r="I12" i="2"/>
  <c r="I17" i="2"/>
  <c r="I39" i="2"/>
  <c r="I35" i="2"/>
  <c r="I31" i="2"/>
  <c r="I27" i="2"/>
  <c r="I23" i="2"/>
  <c r="I19" i="2"/>
  <c r="I15" i="2"/>
  <c r="H11" i="2"/>
  <c r="J11" i="2" s="1"/>
  <c r="J40" i="2" l="1"/>
  <c r="I11" i="2"/>
</calcChain>
</file>

<file path=xl/sharedStrings.xml><?xml version="1.0" encoding="utf-8"?>
<sst xmlns="http://schemas.openxmlformats.org/spreadsheetml/2006/main" count="80" uniqueCount="44">
  <si>
    <t>№ п/п</t>
  </si>
  <si>
    <t>Ср. цена за единицу, руб.</t>
  </si>
  <si>
    <t>Сумма, руб.</t>
  </si>
  <si>
    <t>Ед. изм.</t>
  </si>
  <si>
    <t>Коэф. вариации, руб.</t>
  </si>
  <si>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</si>
  <si>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</si>
  <si>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 с обоснованием</t>
  </si>
  <si>
    <t>Предмет контракта</t>
  </si>
  <si>
    <t>Расчет начальной (максимальной) цены контракта</t>
  </si>
  <si>
    <r>
      <t xml:space="preserve">В соответствии с </t>
    </r>
    <r>
      <rPr>
        <u/>
        <sz val="12"/>
        <color theme="1"/>
        <rFont val="Times New Roman"/>
        <family val="1"/>
        <charset val="204"/>
      </rPr>
      <t>п. 2</t>
    </r>
    <r>
      <rPr>
        <sz val="12"/>
        <color theme="1"/>
        <rFont val="Times New Roman"/>
        <family val="1"/>
        <charset val="204"/>
      </rPr>
      <t xml:space="preserve"> ст. 22 Федерального закона от 05.04.2013 № 44-ФЗ О контрактной системе в сфере закупок, метод </t>
    </r>
    <r>
      <rPr>
        <u/>
        <sz val="12"/>
        <color theme="1"/>
        <rFont val="Times New Roman"/>
        <family val="1"/>
        <charset val="204"/>
      </rPr>
      <t>сопоставимых рыночных цен (анализ рынка)</t>
    </r>
  </si>
  <si>
    <t>Источники информации о ценах товаров, работ, услуг</t>
  </si>
  <si>
    <t>Кол-во</t>
  </si>
  <si>
    <t>Наименование поставляемых товаров (выполняемых работ, оказываемых услуг)</t>
  </si>
  <si>
    <t>Начальная (максимальная) цена контракта</t>
  </si>
  <si>
    <t>В соответствии с Техническим заданием</t>
  </si>
  <si>
    <t>Коммерческое предложение исходящий № 1</t>
  </si>
  <si>
    <t>Коммерческое предложение исходящий № 2</t>
  </si>
  <si>
    <t>Коммерческое предложение исходящий № 3</t>
  </si>
  <si>
    <t>шт</t>
  </si>
  <si>
    <t>Дата подготовки обоснования НМЦК : 19.05.2026 г.</t>
  </si>
  <si>
    <t>Эмаль ПФ-115 серая 20кг</t>
  </si>
  <si>
    <t xml:space="preserve">Эмаль ПФ-115 красно-коричневая 20кг  </t>
  </si>
  <si>
    <t xml:space="preserve">Эмаль ПФ-115 белая 20кг </t>
  </si>
  <si>
    <t>Эмаль ПФ-115 желтая 1,9 кг</t>
  </si>
  <si>
    <t>Эмаль ПФ-115 бежевая 20кг</t>
  </si>
  <si>
    <t xml:space="preserve">Шпаклёвка гипсовая финишная 25 кг  </t>
  </si>
  <si>
    <t xml:space="preserve">Колер бирюзовый универсальный 100мл </t>
  </si>
  <si>
    <t xml:space="preserve">Колер карамель 100 мл </t>
  </si>
  <si>
    <t>Колер черный универсальный 100мл</t>
  </si>
  <si>
    <t>Краска Фасадная 13кг</t>
  </si>
  <si>
    <t xml:space="preserve">Краска МА-15 сурик </t>
  </si>
  <si>
    <t>Уайт-спирит</t>
  </si>
  <si>
    <t xml:space="preserve">Портландцемент М500 </t>
  </si>
  <si>
    <t>Пена монтажная</t>
  </si>
  <si>
    <t>Кисть плоская</t>
  </si>
  <si>
    <t xml:space="preserve">Кисть плоская </t>
  </si>
  <si>
    <t>Шпатель</t>
  </si>
  <si>
    <t xml:space="preserve">Валик </t>
  </si>
  <si>
    <t>Валик</t>
  </si>
  <si>
    <t xml:space="preserve">Ванночка малярная </t>
  </si>
  <si>
    <t>Кисть-ракля</t>
  </si>
  <si>
    <t xml:space="preserve">МА-15 Сурик железный </t>
  </si>
  <si>
    <t>поставка строительных материалов для  производства ремонтных работ учебного и спального корпусов для нужд УККК-интернат (филиал) ФГБОУ ВО «МГУТУ им. К.Г. Разумовского (ПКУ)» в г. Морозовске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</si>
</sst>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000000000"/>
    <numFmt numFmtId="167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Fill="1" applyAlignment="1">
      <alignment horizontal="center"/>
    </xf>
    <xf numFmtId="0" fontId="3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vertical="center" wrapText="1"/>
    </xf>
    <xf numFmtId="4" fontId="6" fillId="0" borderId="0" xfId="2" applyNumberFormat="1" applyFont="1" applyFill="1" applyBorder="1" applyAlignment="1">
      <alignment horizontal="right" vertical="top" wrapText="1"/>
    </xf>
    <xf numFmtId="0" fontId="0" fillId="0" borderId="0" xfId="0" applyFill="1"/>
    <xf numFmtId="0" fontId="5" fillId="0" borderId="0" xfId="0" applyFont="1" applyFill="1"/>
    <xf numFmtId="166" fontId="0" fillId="0" borderId="0" xfId="0" applyNumberFormat="1" applyFill="1"/>
    <xf numFmtId="0" fontId="10" fillId="0" borderId="1" xfId="6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7" fontId="10" fillId="0" borderId="1" xfId="6" applyNumberFormat="1" applyFont="1" applyFill="1" applyBorder="1" applyAlignment="1">
      <alignment horizontal="center" vertical="center" wrapText="1"/>
    </xf>
    <xf numFmtId="167" fontId="10" fillId="0" borderId="1" xfId="3" quotePrefix="1" applyNumberFormat="1" applyFont="1" applyFill="1" applyBorder="1" applyAlignment="1">
      <alignment horizontal="center" vertical="center"/>
    </xf>
    <xf numFmtId="167" fontId="10" fillId="0" borderId="1" xfId="1" quotePrefix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165" fontId="10" fillId="0" borderId="1" xfId="3" quotePrefix="1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3" xfId="2" applyFont="1" applyFill="1" applyBorder="1" applyAlignment="1">
      <alignment horizontal="left" vertical="center"/>
    </xf>
  </cellXfs>
  <cellStyles count="8">
    <cellStyle name="Обычный" xfId="0" builtinId="0"/>
    <cellStyle name="Обычный 2" xfId="2"/>
    <cellStyle name="Обычный 2 2" xfId="5"/>
    <cellStyle name="Обычный 2 3" xfId="6"/>
    <cellStyle name="Процентный 2" xfId="7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topLeftCell="A15" zoomScaleSheetLayoutView="100" workbookViewId="0">
      <selection activeCell="A3" sqref="A3:J3"/>
    </sheetView>
  </sheetViews>
  <sheetFormatPr defaultColWidth="8.85546875" defaultRowHeight="15" x14ac:dyDescent="0.25"/>
  <cols>
    <col min="1" max="1" width="4.28515625" style="5" bestFit="1" customWidth="1"/>
    <col min="2" max="2" width="29.140625" style="5" customWidth="1"/>
    <col min="3" max="3" width="9.5703125" style="5" bestFit="1" customWidth="1"/>
    <col min="4" max="4" width="10.85546875" style="5" customWidth="1"/>
    <col min="5" max="7" width="16.28515625" style="5" bestFit="1" customWidth="1"/>
    <col min="8" max="8" width="16.28515625" style="5" customWidth="1"/>
    <col min="9" max="9" width="11.140625" style="5" bestFit="1" customWidth="1"/>
    <col min="10" max="10" width="17.5703125" style="5" customWidth="1"/>
    <col min="11" max="11" width="9" style="5" customWidth="1"/>
    <col min="12" max="16384" width="8.85546875" style="5"/>
  </cols>
  <sheetData>
    <row r="1" spans="1:10" ht="30" customHeight="1" x14ac:dyDescent="0.25">
      <c r="A1" s="6"/>
      <c r="B1" s="6"/>
      <c r="C1" s="6"/>
      <c r="D1" s="6"/>
      <c r="E1" s="20"/>
      <c r="F1" s="20"/>
      <c r="G1" s="6"/>
      <c r="H1" s="6"/>
      <c r="I1" s="29"/>
      <c r="J1" s="29"/>
    </row>
    <row r="2" spans="1:10" ht="22.5" customHeight="1" x14ac:dyDescent="0.25">
      <c r="A2" s="21" t="s">
        <v>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32.450000000000003" customHeight="1" x14ac:dyDescent="0.25">
      <c r="A3" s="22" t="s">
        <v>43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65.25" customHeight="1" x14ac:dyDescent="0.25">
      <c r="A5" s="23" t="s">
        <v>8</v>
      </c>
      <c r="B5" s="23"/>
      <c r="C5" s="23"/>
      <c r="D5" s="23"/>
      <c r="E5" s="23"/>
      <c r="F5" s="24" t="s">
        <v>43</v>
      </c>
      <c r="G5" s="25"/>
      <c r="H5" s="25"/>
      <c r="I5" s="25"/>
      <c r="J5" s="26"/>
    </row>
    <row r="6" spans="1:10" ht="24" customHeight="1" x14ac:dyDescent="0.25">
      <c r="A6" s="27" t="s">
        <v>6</v>
      </c>
      <c r="B6" s="27"/>
      <c r="C6" s="27"/>
      <c r="D6" s="27"/>
      <c r="E6" s="27"/>
      <c r="F6" s="27" t="s">
        <v>15</v>
      </c>
      <c r="G6" s="27"/>
      <c r="H6" s="27"/>
      <c r="I6" s="27"/>
      <c r="J6" s="27"/>
    </row>
    <row r="7" spans="1:10" ht="51" customHeight="1" x14ac:dyDescent="0.25">
      <c r="A7" s="27" t="s">
        <v>7</v>
      </c>
      <c r="B7" s="27"/>
      <c r="C7" s="27"/>
      <c r="D7" s="27"/>
      <c r="E7" s="27"/>
      <c r="F7" s="27" t="s">
        <v>10</v>
      </c>
      <c r="G7" s="27"/>
      <c r="H7" s="27"/>
      <c r="I7" s="27"/>
      <c r="J7" s="27"/>
    </row>
    <row r="8" spans="1:10" x14ac:dyDescent="0.25">
      <c r="A8" s="28" t="s">
        <v>9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31.5" customHeight="1" x14ac:dyDescent="0.25">
      <c r="A9" s="18" t="s">
        <v>0</v>
      </c>
      <c r="B9" s="18" t="s">
        <v>13</v>
      </c>
      <c r="C9" s="18" t="s">
        <v>3</v>
      </c>
      <c r="D9" s="18" t="s">
        <v>12</v>
      </c>
      <c r="E9" s="30" t="s">
        <v>11</v>
      </c>
      <c r="F9" s="30"/>
      <c r="G9" s="30"/>
      <c r="H9" s="18" t="s">
        <v>1</v>
      </c>
      <c r="I9" s="18" t="s">
        <v>4</v>
      </c>
      <c r="J9" s="18" t="s">
        <v>2</v>
      </c>
    </row>
    <row r="10" spans="1:10" ht="45" x14ac:dyDescent="0.25">
      <c r="A10" s="18"/>
      <c r="B10" s="18"/>
      <c r="C10" s="18"/>
      <c r="D10" s="18"/>
      <c r="E10" s="8" t="s">
        <v>16</v>
      </c>
      <c r="F10" s="8" t="s">
        <v>17</v>
      </c>
      <c r="G10" s="8" t="s">
        <v>18</v>
      </c>
      <c r="H10" s="18"/>
      <c r="I10" s="18"/>
      <c r="J10" s="18"/>
    </row>
    <row r="11" spans="1:10" ht="18.600000000000001" customHeight="1" x14ac:dyDescent="0.25">
      <c r="A11" s="9">
        <v>1</v>
      </c>
      <c r="B11" s="10" t="s">
        <v>30</v>
      </c>
      <c r="C11" s="11" t="s">
        <v>19</v>
      </c>
      <c r="D11" s="12">
        <v>70</v>
      </c>
      <c r="E11" s="13">
        <v>1310</v>
      </c>
      <c r="F11" s="13">
        <v>1388.6</v>
      </c>
      <c r="G11" s="13">
        <v>1427.9</v>
      </c>
      <c r="H11" s="14">
        <f>(E11+F11+G11)/3</f>
        <v>1375.5</v>
      </c>
      <c r="I11" s="15">
        <f t="shared" ref="I11:I39" si="0">ROUND(STDEV(E11:G11)/H11*100,2)</f>
        <v>4.3600000000000003</v>
      </c>
      <c r="J11" s="14">
        <f>H11*D11</f>
        <v>96285</v>
      </c>
    </row>
    <row r="12" spans="1:10" ht="30" x14ac:dyDescent="0.25">
      <c r="A12" s="9">
        <v>2</v>
      </c>
      <c r="B12" s="10" t="s">
        <v>27</v>
      </c>
      <c r="C12" s="11" t="s">
        <v>19</v>
      </c>
      <c r="D12" s="12">
        <v>35</v>
      </c>
      <c r="E12" s="13">
        <v>70.400000000000006</v>
      </c>
      <c r="F12" s="13">
        <v>74.62</v>
      </c>
      <c r="G12" s="13">
        <v>76.739999999999995</v>
      </c>
      <c r="H12" s="14">
        <f t="shared" ref="H12:H39" si="1">(E12+F12+G12)/3</f>
        <v>73.92</v>
      </c>
      <c r="I12" s="15">
        <f t="shared" si="0"/>
        <v>4.37</v>
      </c>
      <c r="J12" s="14">
        <f t="shared" ref="J12:J39" si="2">H12*D12</f>
        <v>2587.2000000000003</v>
      </c>
    </row>
    <row r="13" spans="1:10" x14ac:dyDescent="0.25">
      <c r="A13" s="9">
        <v>3</v>
      </c>
      <c r="B13" s="10" t="s">
        <v>28</v>
      </c>
      <c r="C13" s="11" t="s">
        <v>19</v>
      </c>
      <c r="D13" s="12">
        <v>30</v>
      </c>
      <c r="E13" s="13">
        <v>70.400000000000006</v>
      </c>
      <c r="F13" s="13">
        <v>74.62</v>
      </c>
      <c r="G13" s="13">
        <v>76.739999999999995</v>
      </c>
      <c r="H13" s="14">
        <f t="shared" si="1"/>
        <v>73.92</v>
      </c>
      <c r="I13" s="15">
        <f t="shared" si="0"/>
        <v>4.37</v>
      </c>
      <c r="J13" s="14">
        <f t="shared" si="2"/>
        <v>2217.6</v>
      </c>
    </row>
    <row r="14" spans="1:10" ht="30" x14ac:dyDescent="0.25">
      <c r="A14" s="9">
        <v>4</v>
      </c>
      <c r="B14" s="10" t="s">
        <v>29</v>
      </c>
      <c r="C14" s="11" t="s">
        <v>19</v>
      </c>
      <c r="D14" s="12">
        <v>30</v>
      </c>
      <c r="E14" s="13">
        <v>70.400000000000006</v>
      </c>
      <c r="F14" s="13">
        <v>74.62</v>
      </c>
      <c r="G14" s="13">
        <v>76.739999999999995</v>
      </c>
      <c r="H14" s="14">
        <f t="shared" si="1"/>
        <v>73.92</v>
      </c>
      <c r="I14" s="15">
        <f t="shared" si="0"/>
        <v>4.37</v>
      </c>
      <c r="J14" s="14">
        <f t="shared" si="2"/>
        <v>2217.6</v>
      </c>
    </row>
    <row r="15" spans="1:10" x14ac:dyDescent="0.25">
      <c r="A15" s="9">
        <v>5</v>
      </c>
      <c r="B15" s="10" t="s">
        <v>21</v>
      </c>
      <c r="C15" s="11" t="s">
        <v>19</v>
      </c>
      <c r="D15" s="12">
        <v>1</v>
      </c>
      <c r="E15" s="13">
        <v>5318.5</v>
      </c>
      <c r="F15" s="13">
        <v>5637.61</v>
      </c>
      <c r="G15" s="13">
        <v>5797.17</v>
      </c>
      <c r="H15" s="14">
        <f t="shared" si="1"/>
        <v>5584.4266666666663</v>
      </c>
      <c r="I15" s="15">
        <f t="shared" si="0"/>
        <v>4.3600000000000003</v>
      </c>
      <c r="J15" s="14">
        <f t="shared" si="2"/>
        <v>5584.4266666666663</v>
      </c>
    </row>
    <row r="16" spans="1:10" ht="30" x14ac:dyDescent="0.25">
      <c r="A16" s="9">
        <v>6</v>
      </c>
      <c r="B16" s="10" t="s">
        <v>22</v>
      </c>
      <c r="C16" s="11" t="s">
        <v>19</v>
      </c>
      <c r="D16" s="12">
        <v>3</v>
      </c>
      <c r="E16" s="13">
        <v>5318.5</v>
      </c>
      <c r="F16" s="13">
        <v>5637.61</v>
      </c>
      <c r="G16" s="13">
        <v>5797.17</v>
      </c>
      <c r="H16" s="14">
        <f t="shared" si="1"/>
        <v>5584.4266666666663</v>
      </c>
      <c r="I16" s="15">
        <f t="shared" si="0"/>
        <v>4.3600000000000003</v>
      </c>
      <c r="J16" s="14">
        <f t="shared" si="2"/>
        <v>16753.28</v>
      </c>
    </row>
    <row r="17" spans="1:10" x14ac:dyDescent="0.25">
      <c r="A17" s="9">
        <v>7</v>
      </c>
      <c r="B17" s="10" t="s">
        <v>23</v>
      </c>
      <c r="C17" s="11" t="s">
        <v>19</v>
      </c>
      <c r="D17" s="12">
        <v>3</v>
      </c>
      <c r="E17" s="13">
        <v>3437.5</v>
      </c>
      <c r="F17" s="13">
        <v>3643.75</v>
      </c>
      <c r="G17" s="13">
        <v>3746.88</v>
      </c>
      <c r="H17" s="14">
        <f t="shared" si="1"/>
        <v>3609.376666666667</v>
      </c>
      <c r="I17" s="15">
        <f t="shared" si="0"/>
        <v>4.3600000000000003</v>
      </c>
      <c r="J17" s="14">
        <f t="shared" si="2"/>
        <v>10828.130000000001</v>
      </c>
    </row>
    <row r="18" spans="1:10" x14ac:dyDescent="0.25">
      <c r="A18" s="9">
        <v>8</v>
      </c>
      <c r="B18" s="10" t="s">
        <v>24</v>
      </c>
      <c r="C18" s="11" t="s">
        <v>19</v>
      </c>
      <c r="D18" s="12">
        <v>1</v>
      </c>
      <c r="E18" s="13">
        <v>525</v>
      </c>
      <c r="F18" s="13">
        <v>556.5</v>
      </c>
      <c r="G18" s="13">
        <v>572.25</v>
      </c>
      <c r="H18" s="14">
        <f t="shared" si="1"/>
        <v>551.25</v>
      </c>
      <c r="I18" s="15">
        <f t="shared" si="0"/>
        <v>4.3600000000000003</v>
      </c>
      <c r="J18" s="14">
        <f t="shared" si="2"/>
        <v>551.25</v>
      </c>
    </row>
    <row r="19" spans="1:10" x14ac:dyDescent="0.25">
      <c r="A19" s="9">
        <v>9</v>
      </c>
      <c r="B19" s="10" t="s">
        <v>25</v>
      </c>
      <c r="C19" s="11" t="s">
        <v>19</v>
      </c>
      <c r="D19" s="12">
        <v>10</v>
      </c>
      <c r="E19" s="13">
        <v>5318.5</v>
      </c>
      <c r="F19" s="13">
        <v>5637.61</v>
      </c>
      <c r="G19" s="13">
        <v>5797.17</v>
      </c>
      <c r="H19" s="14">
        <f t="shared" si="1"/>
        <v>5584.4266666666663</v>
      </c>
      <c r="I19" s="15">
        <f t="shared" si="0"/>
        <v>4.3600000000000003</v>
      </c>
      <c r="J19" s="14">
        <f t="shared" si="2"/>
        <v>55844.266666666663</v>
      </c>
    </row>
    <row r="20" spans="1:10" ht="30" x14ac:dyDescent="0.25">
      <c r="A20" s="9">
        <v>10</v>
      </c>
      <c r="B20" s="10" t="s">
        <v>26</v>
      </c>
      <c r="C20" s="11" t="s">
        <v>19</v>
      </c>
      <c r="D20" s="12">
        <v>10</v>
      </c>
      <c r="E20" s="13">
        <v>601.15</v>
      </c>
      <c r="F20" s="13">
        <v>637.22</v>
      </c>
      <c r="G20" s="13">
        <v>655.25</v>
      </c>
      <c r="H20" s="14">
        <f t="shared" si="1"/>
        <v>631.20666666666659</v>
      </c>
      <c r="I20" s="15">
        <f t="shared" si="0"/>
        <v>4.3600000000000003</v>
      </c>
      <c r="J20" s="14">
        <f t="shared" si="2"/>
        <v>6312.0666666666657</v>
      </c>
    </row>
    <row r="21" spans="1:10" x14ac:dyDescent="0.25">
      <c r="A21" s="9">
        <v>11</v>
      </c>
      <c r="B21" s="10" t="s">
        <v>31</v>
      </c>
      <c r="C21" s="11" t="s">
        <v>19</v>
      </c>
      <c r="D21" s="12">
        <v>2</v>
      </c>
      <c r="E21" s="13">
        <v>3118.5</v>
      </c>
      <c r="F21" s="13">
        <v>3305.61</v>
      </c>
      <c r="G21" s="13">
        <v>3399.17</v>
      </c>
      <c r="H21" s="14">
        <f t="shared" si="1"/>
        <v>3274.4266666666667</v>
      </c>
      <c r="I21" s="15">
        <f t="shared" si="0"/>
        <v>4.3600000000000003</v>
      </c>
      <c r="J21" s="14">
        <f t="shared" si="2"/>
        <v>6548.8533333333335</v>
      </c>
    </row>
    <row r="22" spans="1:10" x14ac:dyDescent="0.25">
      <c r="A22" s="9">
        <v>12</v>
      </c>
      <c r="B22" s="10" t="s">
        <v>32</v>
      </c>
      <c r="C22" s="11" t="s">
        <v>19</v>
      </c>
      <c r="D22" s="12">
        <v>3</v>
      </c>
      <c r="E22" s="13">
        <v>757.9</v>
      </c>
      <c r="F22" s="13">
        <v>803.37</v>
      </c>
      <c r="G22" s="13">
        <v>826.11</v>
      </c>
      <c r="H22" s="14">
        <f t="shared" si="1"/>
        <v>795.79333333333341</v>
      </c>
      <c r="I22" s="15">
        <f t="shared" si="0"/>
        <v>4.3600000000000003</v>
      </c>
      <c r="J22" s="14">
        <f t="shared" si="2"/>
        <v>2387.38</v>
      </c>
    </row>
    <row r="23" spans="1:10" x14ac:dyDescent="0.25">
      <c r="A23" s="9">
        <v>13</v>
      </c>
      <c r="B23" s="10" t="s">
        <v>33</v>
      </c>
      <c r="C23" s="11" t="s">
        <v>19</v>
      </c>
      <c r="D23" s="12">
        <v>10</v>
      </c>
      <c r="E23" s="13">
        <v>481.25</v>
      </c>
      <c r="F23" s="13">
        <v>510.13</v>
      </c>
      <c r="G23" s="13">
        <v>524.55999999999995</v>
      </c>
      <c r="H23" s="14">
        <f t="shared" si="1"/>
        <v>505.31333333333333</v>
      </c>
      <c r="I23" s="15">
        <f t="shared" si="0"/>
        <v>4.3600000000000003</v>
      </c>
      <c r="J23" s="14">
        <f t="shared" si="2"/>
        <v>5053.1333333333332</v>
      </c>
    </row>
    <row r="24" spans="1:10" x14ac:dyDescent="0.25">
      <c r="A24" s="9">
        <v>14</v>
      </c>
      <c r="B24" s="10" t="s">
        <v>34</v>
      </c>
      <c r="C24" s="11" t="s">
        <v>19</v>
      </c>
      <c r="D24" s="12">
        <v>10</v>
      </c>
      <c r="E24" s="13">
        <v>613.25</v>
      </c>
      <c r="F24" s="13">
        <v>650.04999999999995</v>
      </c>
      <c r="G24" s="13">
        <v>668.44</v>
      </c>
      <c r="H24" s="14">
        <f t="shared" si="1"/>
        <v>643.9133333333333</v>
      </c>
      <c r="I24" s="15">
        <f t="shared" si="0"/>
        <v>4.3600000000000003</v>
      </c>
      <c r="J24" s="14">
        <f t="shared" si="2"/>
        <v>6439.1333333333332</v>
      </c>
    </row>
    <row r="25" spans="1:10" x14ac:dyDescent="0.25">
      <c r="A25" s="9">
        <v>15</v>
      </c>
      <c r="B25" s="10" t="s">
        <v>35</v>
      </c>
      <c r="C25" s="11" t="s">
        <v>19</v>
      </c>
      <c r="D25" s="12">
        <v>20</v>
      </c>
      <c r="E25" s="13">
        <v>22</v>
      </c>
      <c r="F25" s="13">
        <v>23.32</v>
      </c>
      <c r="G25" s="13">
        <v>23.98</v>
      </c>
      <c r="H25" s="14">
        <f t="shared" si="1"/>
        <v>23.099999999999998</v>
      </c>
      <c r="I25" s="15">
        <f t="shared" si="0"/>
        <v>4.3600000000000003</v>
      </c>
      <c r="J25" s="14">
        <f t="shared" si="2"/>
        <v>461.99999999999994</v>
      </c>
    </row>
    <row r="26" spans="1:10" x14ac:dyDescent="0.25">
      <c r="A26" s="9">
        <v>16</v>
      </c>
      <c r="B26" s="10" t="s">
        <v>36</v>
      </c>
      <c r="C26" s="11" t="s">
        <v>19</v>
      </c>
      <c r="D26" s="12">
        <v>20</v>
      </c>
      <c r="E26" s="13">
        <v>26.4</v>
      </c>
      <c r="F26" s="13">
        <v>27.98</v>
      </c>
      <c r="G26" s="13">
        <v>28.78</v>
      </c>
      <c r="H26" s="14">
        <f t="shared" si="1"/>
        <v>27.72</v>
      </c>
      <c r="I26" s="15">
        <f t="shared" si="0"/>
        <v>4.37</v>
      </c>
      <c r="J26" s="14">
        <f t="shared" si="2"/>
        <v>554.4</v>
      </c>
    </row>
    <row r="27" spans="1:10" x14ac:dyDescent="0.25">
      <c r="A27" s="9">
        <v>17</v>
      </c>
      <c r="B27" s="10" t="s">
        <v>35</v>
      </c>
      <c r="C27" s="11" t="s">
        <v>19</v>
      </c>
      <c r="D27" s="12">
        <v>20</v>
      </c>
      <c r="E27" s="13">
        <v>31.9</v>
      </c>
      <c r="F27" s="13">
        <v>33.81</v>
      </c>
      <c r="G27" s="13">
        <v>34.770000000000003</v>
      </c>
      <c r="H27" s="14">
        <f t="shared" si="1"/>
        <v>33.493333333333339</v>
      </c>
      <c r="I27" s="15">
        <f t="shared" si="0"/>
        <v>4.3600000000000003</v>
      </c>
      <c r="J27" s="14">
        <f t="shared" si="2"/>
        <v>669.86666666666679</v>
      </c>
    </row>
    <row r="28" spans="1:10" x14ac:dyDescent="0.25">
      <c r="A28" s="9">
        <v>18</v>
      </c>
      <c r="B28" s="10" t="s">
        <v>35</v>
      </c>
      <c r="C28" s="11" t="s">
        <v>19</v>
      </c>
      <c r="D28" s="12">
        <v>20</v>
      </c>
      <c r="E28" s="13">
        <v>68.75</v>
      </c>
      <c r="F28" s="13">
        <v>72.88</v>
      </c>
      <c r="G28" s="13">
        <v>74.94</v>
      </c>
      <c r="H28" s="14">
        <f t="shared" si="1"/>
        <v>72.19</v>
      </c>
      <c r="I28" s="15">
        <f t="shared" si="0"/>
        <v>4.37</v>
      </c>
      <c r="J28" s="14">
        <f t="shared" si="2"/>
        <v>1443.8</v>
      </c>
    </row>
    <row r="29" spans="1:10" x14ac:dyDescent="0.25">
      <c r="A29" s="9">
        <v>19</v>
      </c>
      <c r="B29" s="16" t="s">
        <v>37</v>
      </c>
      <c r="C29" s="11" t="s">
        <v>19</v>
      </c>
      <c r="D29" s="12">
        <v>10</v>
      </c>
      <c r="E29" s="13">
        <v>41.25</v>
      </c>
      <c r="F29" s="13">
        <v>43.73</v>
      </c>
      <c r="G29" s="13">
        <v>44.96</v>
      </c>
      <c r="H29" s="14">
        <f t="shared" si="1"/>
        <v>43.313333333333333</v>
      </c>
      <c r="I29" s="15">
        <f t="shared" si="0"/>
        <v>4.3600000000000003</v>
      </c>
      <c r="J29" s="14">
        <f t="shared" si="2"/>
        <v>433.13333333333333</v>
      </c>
    </row>
    <row r="30" spans="1:10" x14ac:dyDescent="0.25">
      <c r="A30" s="9">
        <v>20</v>
      </c>
      <c r="B30" s="10" t="s">
        <v>37</v>
      </c>
      <c r="C30" s="11" t="s">
        <v>19</v>
      </c>
      <c r="D30" s="12">
        <v>10</v>
      </c>
      <c r="E30" s="13">
        <v>60.5</v>
      </c>
      <c r="F30" s="13">
        <v>64.13</v>
      </c>
      <c r="G30" s="13">
        <v>65.95</v>
      </c>
      <c r="H30" s="14">
        <f t="shared" si="1"/>
        <v>63.526666666666664</v>
      </c>
      <c r="I30" s="15">
        <f t="shared" si="0"/>
        <v>4.37</v>
      </c>
      <c r="J30" s="14">
        <f t="shared" si="2"/>
        <v>635.26666666666665</v>
      </c>
    </row>
    <row r="31" spans="1:10" x14ac:dyDescent="0.25">
      <c r="A31" s="9"/>
      <c r="B31" s="10" t="s">
        <v>37</v>
      </c>
      <c r="C31" s="11" t="s">
        <v>19</v>
      </c>
      <c r="D31" s="12">
        <v>10</v>
      </c>
      <c r="E31" s="13">
        <v>60.5</v>
      </c>
      <c r="F31" s="13">
        <v>64.13</v>
      </c>
      <c r="G31" s="13">
        <v>65.95</v>
      </c>
      <c r="H31" s="14">
        <f t="shared" si="1"/>
        <v>63.526666666666664</v>
      </c>
      <c r="I31" s="15">
        <f t="shared" si="0"/>
        <v>4.37</v>
      </c>
      <c r="J31" s="14">
        <f t="shared" si="2"/>
        <v>635.26666666666665</v>
      </c>
    </row>
    <row r="32" spans="1:10" x14ac:dyDescent="0.25">
      <c r="A32" s="9">
        <v>21</v>
      </c>
      <c r="B32" s="10" t="s">
        <v>38</v>
      </c>
      <c r="C32" s="11" t="s">
        <v>19</v>
      </c>
      <c r="D32" s="12">
        <v>15</v>
      </c>
      <c r="E32" s="13">
        <v>97.35</v>
      </c>
      <c r="F32" s="13">
        <v>103.19</v>
      </c>
      <c r="G32" s="13">
        <v>106.11</v>
      </c>
      <c r="H32" s="14">
        <f t="shared" si="1"/>
        <v>102.21666666666665</v>
      </c>
      <c r="I32" s="15">
        <f t="shared" si="0"/>
        <v>4.3600000000000003</v>
      </c>
      <c r="J32" s="14">
        <f t="shared" si="2"/>
        <v>1533.2499999999998</v>
      </c>
    </row>
    <row r="33" spans="1:10" x14ac:dyDescent="0.25">
      <c r="A33" s="9">
        <v>23</v>
      </c>
      <c r="B33" s="10" t="s">
        <v>39</v>
      </c>
      <c r="C33" s="11" t="s">
        <v>19</v>
      </c>
      <c r="D33" s="12">
        <v>15</v>
      </c>
      <c r="E33" s="13">
        <v>104.5</v>
      </c>
      <c r="F33" s="13">
        <v>110.77</v>
      </c>
      <c r="G33" s="13">
        <v>113.91</v>
      </c>
      <c r="H33" s="14">
        <f t="shared" si="1"/>
        <v>109.72666666666665</v>
      </c>
      <c r="I33" s="15">
        <f t="shared" si="0"/>
        <v>4.37</v>
      </c>
      <c r="J33" s="14">
        <f t="shared" si="2"/>
        <v>1645.8999999999996</v>
      </c>
    </row>
    <row r="34" spans="1:10" x14ac:dyDescent="0.25">
      <c r="A34" s="9">
        <v>24</v>
      </c>
      <c r="B34" s="10" t="s">
        <v>39</v>
      </c>
      <c r="C34" s="11" t="s">
        <v>19</v>
      </c>
      <c r="D34" s="12">
        <v>15</v>
      </c>
      <c r="E34" s="13">
        <v>123.75</v>
      </c>
      <c r="F34" s="13">
        <v>131.18</v>
      </c>
      <c r="G34" s="13">
        <v>134.88999999999999</v>
      </c>
      <c r="H34" s="14">
        <f t="shared" si="1"/>
        <v>129.94</v>
      </c>
      <c r="I34" s="15">
        <f t="shared" si="0"/>
        <v>4.37</v>
      </c>
      <c r="J34" s="14">
        <f t="shared" si="2"/>
        <v>1949.1</v>
      </c>
    </row>
    <row r="35" spans="1:10" x14ac:dyDescent="0.25">
      <c r="A35" s="9">
        <v>25</v>
      </c>
      <c r="B35" s="10" t="s">
        <v>40</v>
      </c>
      <c r="C35" s="11" t="s">
        <v>19</v>
      </c>
      <c r="D35" s="12">
        <v>10</v>
      </c>
      <c r="E35" s="13">
        <v>140.25</v>
      </c>
      <c r="F35" s="13">
        <v>148.66999999999999</v>
      </c>
      <c r="G35" s="13">
        <v>152.87</v>
      </c>
      <c r="H35" s="14">
        <f t="shared" si="1"/>
        <v>147.26333333333332</v>
      </c>
      <c r="I35" s="15">
        <f t="shared" si="0"/>
        <v>4.3600000000000003</v>
      </c>
      <c r="J35" s="14">
        <f t="shared" si="2"/>
        <v>1472.6333333333332</v>
      </c>
    </row>
    <row r="36" spans="1:10" x14ac:dyDescent="0.25">
      <c r="A36" s="9">
        <v>26</v>
      </c>
      <c r="B36" s="10" t="s">
        <v>41</v>
      </c>
      <c r="C36" s="11" t="s">
        <v>19</v>
      </c>
      <c r="D36" s="12">
        <v>10</v>
      </c>
      <c r="E36" s="13">
        <v>96.25</v>
      </c>
      <c r="F36" s="13">
        <v>102.03</v>
      </c>
      <c r="G36" s="13">
        <v>104.91</v>
      </c>
      <c r="H36" s="14">
        <f t="shared" si="1"/>
        <v>101.06333333333333</v>
      </c>
      <c r="I36" s="15">
        <f t="shared" si="0"/>
        <v>4.3600000000000003</v>
      </c>
      <c r="J36" s="14">
        <f t="shared" si="2"/>
        <v>1010.6333333333333</v>
      </c>
    </row>
    <row r="37" spans="1:10" x14ac:dyDescent="0.25">
      <c r="A37" s="9">
        <v>27</v>
      </c>
      <c r="B37" s="10" t="s">
        <v>41</v>
      </c>
      <c r="C37" s="11" t="s">
        <v>19</v>
      </c>
      <c r="D37" s="12">
        <v>10</v>
      </c>
      <c r="E37" s="13">
        <v>114.4</v>
      </c>
      <c r="F37" s="13">
        <v>121.26</v>
      </c>
      <c r="G37" s="13">
        <v>124.7</v>
      </c>
      <c r="H37" s="14">
        <f t="shared" si="1"/>
        <v>120.12</v>
      </c>
      <c r="I37" s="15">
        <f t="shared" si="0"/>
        <v>4.37</v>
      </c>
      <c r="J37" s="14">
        <f t="shared" si="2"/>
        <v>1201.2</v>
      </c>
    </row>
    <row r="38" spans="1:10" ht="60.6" customHeight="1" x14ac:dyDescent="0.25">
      <c r="A38" s="9">
        <v>28</v>
      </c>
      <c r="B38" s="10" t="s">
        <v>41</v>
      </c>
      <c r="C38" s="11" t="s">
        <v>19</v>
      </c>
      <c r="D38" s="12">
        <v>10</v>
      </c>
      <c r="E38" s="13">
        <v>129.25</v>
      </c>
      <c r="F38" s="13">
        <v>137.01</v>
      </c>
      <c r="G38" s="13">
        <v>140.88</v>
      </c>
      <c r="H38" s="14">
        <f t="shared" si="1"/>
        <v>135.71333333333334</v>
      </c>
      <c r="I38" s="15">
        <f t="shared" si="0"/>
        <v>4.3600000000000003</v>
      </c>
      <c r="J38" s="14">
        <f t="shared" si="2"/>
        <v>1357.1333333333334</v>
      </c>
    </row>
    <row r="39" spans="1:10" ht="30.6" customHeight="1" x14ac:dyDescent="0.25">
      <c r="A39" s="9">
        <v>29</v>
      </c>
      <c r="B39" s="10" t="s">
        <v>42</v>
      </c>
      <c r="C39" s="11" t="s">
        <v>19</v>
      </c>
      <c r="D39" s="12">
        <v>4</v>
      </c>
      <c r="E39" s="13">
        <v>3000</v>
      </c>
      <c r="F39" s="13">
        <v>3180</v>
      </c>
      <c r="G39" s="13">
        <v>3270</v>
      </c>
      <c r="H39" s="14">
        <f t="shared" si="1"/>
        <v>3150</v>
      </c>
      <c r="I39" s="15">
        <f t="shared" si="0"/>
        <v>4.3600000000000003</v>
      </c>
      <c r="J39" s="14">
        <f t="shared" si="2"/>
        <v>12600</v>
      </c>
    </row>
    <row r="40" spans="1:10" ht="23.25" customHeight="1" x14ac:dyDescent="0.25">
      <c r="A40" s="31" t="s">
        <v>14</v>
      </c>
      <c r="B40" s="32"/>
      <c r="C40" s="32"/>
      <c r="D40" s="32"/>
      <c r="E40" s="32"/>
      <c r="F40" s="32"/>
      <c r="G40" s="32"/>
      <c r="H40" s="32"/>
      <c r="I40" s="33"/>
      <c r="J40" s="17">
        <f>SUM(J11:J39)+0.01</f>
        <v>247212.91333333333</v>
      </c>
    </row>
    <row r="41" spans="1:10" ht="20.25" customHeight="1" x14ac:dyDescent="0.25">
      <c r="A41" s="19" t="s">
        <v>20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10" x14ac:dyDescent="0.25">
      <c r="I42" s="7"/>
    </row>
    <row r="43" spans="1:10" ht="15.75" x14ac:dyDescent="0.25">
      <c r="A43" s="2"/>
      <c r="B43" s="3"/>
      <c r="C43" s="2"/>
      <c r="D43" s="2"/>
      <c r="E43" s="2"/>
      <c r="F43" s="4"/>
    </row>
  </sheetData>
  <mergeCells count="21">
    <mergeCell ref="D9:D10"/>
    <mergeCell ref="C9:C10"/>
    <mergeCell ref="B9:B10"/>
    <mergeCell ref="A40:I40"/>
    <mergeCell ref="I9:I10"/>
    <mergeCell ref="J9:J10"/>
    <mergeCell ref="A41:J41"/>
    <mergeCell ref="E1:F1"/>
    <mergeCell ref="H9:H10"/>
    <mergeCell ref="A2:J2"/>
    <mergeCell ref="A3:J3"/>
    <mergeCell ref="A5:E5"/>
    <mergeCell ref="F5:J5"/>
    <mergeCell ref="A6:E6"/>
    <mergeCell ref="F6:J6"/>
    <mergeCell ref="A7:E7"/>
    <mergeCell ref="F7:J7"/>
    <mergeCell ref="A8:J8"/>
    <mergeCell ref="A9:A10"/>
    <mergeCell ref="I1:J1"/>
    <mergeCell ref="E9:G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</dc:creator>
  <cp:lastModifiedBy>Клепацкая Татьяна Борисовна</cp:lastModifiedBy>
  <cp:lastPrinted>2026-05-28T06:32:32Z</cp:lastPrinted>
  <dcterms:created xsi:type="dcterms:W3CDTF">2017-02-15T04:32:41Z</dcterms:created>
  <dcterms:modified xsi:type="dcterms:W3CDTF">2026-05-28T07:34:41Z</dcterms:modified>
</cp:coreProperties>
</file>