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9260" windowHeight="5955"/>
  </bookViews>
  <sheets>
    <sheet name="НМЦК" sheetId="1" r:id="rId1"/>
  </sheets>
  <definedNames>
    <definedName name="OLE_LINK1" localSheetId="0">НМЦК!$A$1</definedName>
    <definedName name="_xlnm.Print_Area" localSheetId="0">НМЦК!$A$1:$L$27</definedName>
  </definedNames>
  <calcPr calcId="144525"/>
</workbook>
</file>

<file path=xl/calcChain.xml><?xml version="1.0" encoding="utf-8"?>
<calcChain xmlns="http://schemas.openxmlformats.org/spreadsheetml/2006/main">
  <c r="H11" i="1" l="1"/>
  <c r="I11" i="1" s="1"/>
  <c r="K11" i="1" l="1"/>
  <c r="L11" i="1" s="1"/>
  <c r="L13" i="1" s="1"/>
  <c r="J11" i="1" l="1"/>
</calcChain>
</file>

<file path=xl/sharedStrings.xml><?xml version="1.0" encoding="utf-8"?>
<sst xmlns="http://schemas.openxmlformats.org/spreadsheetml/2006/main" count="39" uniqueCount="37">
  <si>
    <t>ОБОСНОВАНИЕ НАЧАЛЬНОЙ (МАКСИМАЛЬНОЙ) ЦЕНЫ КОНТРАКТА</t>
  </si>
  <si>
    <t>Наименование объекта закупки:</t>
  </si>
  <si>
    <t>Описание объекта закупки:</t>
  </si>
  <si>
    <t>Используемый метод определения НМЦК с обоснованием:</t>
  </si>
  <si>
    <t>Начальная (максимальная) цена государственного контракта была определена методом сопоставимых рыночных цен (анализа рынка), в соответствии с ч.6 ст.22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 данный метод определения НМЦК является приоритетным</t>
  </si>
  <si>
    <t>Расчет начальной (максимальной) цены контракта (руб.) *</t>
  </si>
  <si>
    <t>№</t>
  </si>
  <si>
    <t>Наименование</t>
  </si>
  <si>
    <t>Единица измерения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</si>
  <si>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</si>
  <si>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</si>
  <si>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цена контракта**</t>
  </si>
  <si>
    <t>Начальная (максимальная) цена единицы товара, руб.</t>
  </si>
  <si>
    <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        v - количество (объем) закупаемого товара (работы, услуги);
    * ц - начальная (максимальная) цена единицы товара</t>
    </r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</si>
  <si>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</si>
  <si>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</si>
  <si>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</si>
  <si>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*Коэффициент вариации цены (V) менее 33% - совокупность цен принимается однородной.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</si>
  <si>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</si>
  <si>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</si>
  <si>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Цена включает в себя все расходы Поставщика, связанные с исполнением Контракта, НДС и другие обязательные платежи, подлежащие выплате в соответствии с законодательством Российской Федерации.</t>
  </si>
  <si>
    <t>для 4 позиций:</t>
  </si>
  <si>
    <t xml:space="preserve">L5   a = </t>
  </si>
  <si>
    <t>СРЗНАЧ(D5;F5;H5;J5)</t>
  </si>
  <si>
    <t xml:space="preserve">N5  Q = </t>
  </si>
  <si>
    <t>ОКРУГЛВВЕРХ(КОРЕНЬ(((D5-L5)^2+(F5-L5)^2+(H5-L5)^2+(J5-L5)^2)/4);3)</t>
  </si>
  <si>
    <t>Итого НМЦК:</t>
  </si>
  <si>
    <t>чел.</t>
  </si>
  <si>
    <r>
      <t>Коммерческое предл</t>
    </r>
    <r>
      <rPr>
        <sz val="10"/>
        <color indexed="8"/>
        <rFont val="Times New Roman"/>
        <family val="1"/>
        <charset val="204"/>
      </rPr>
      <t xml:space="preserve">ожение  №1 </t>
    </r>
  </si>
  <si>
    <r>
      <t>Коммерческое предл</t>
    </r>
    <r>
      <rPr>
        <sz val="10"/>
        <color indexed="8"/>
        <rFont val="Times New Roman"/>
        <family val="1"/>
        <charset val="204"/>
      </rPr>
      <t>ожение  №2</t>
    </r>
  </si>
  <si>
    <r>
      <t>Коммерческое предл</t>
    </r>
    <r>
      <rPr>
        <sz val="10"/>
        <color indexed="8"/>
        <rFont val="Times New Roman"/>
        <family val="1"/>
        <charset val="204"/>
      </rPr>
      <t>ожение  №3</t>
    </r>
  </si>
  <si>
    <r>
      <t>Главный специалист-эксперт финансово-экономического отдела ________ В.В. Наливайко</t>
    </r>
    <r>
      <rPr>
        <b/>
        <sz val="10.5"/>
        <color rgb="FFFF0000"/>
        <rFont val="Times New Roman"/>
        <family val="1"/>
        <charset val="204"/>
      </rPr>
      <t xml:space="preserve">   </t>
    </r>
  </si>
  <si>
    <t>ИТОГОВЫЙ расчет на 2026 год с учетом выделенного финансирования:</t>
  </si>
  <si>
    <r>
      <t xml:space="preserve">Источник финансирования федеральный бюджет статья    </t>
    </r>
    <r>
      <rPr>
        <b/>
        <sz val="10"/>
        <color indexed="8"/>
        <rFont val="Times New Roman"/>
        <family val="1"/>
        <charset val="204"/>
      </rPr>
      <t>157 0705 15 4 07 90020 244 / 226</t>
    </r>
  </si>
  <si>
    <t>Начальная максимальная цена государственного контракта в пределах выделенного финансирования (лимитов бюджетных обязательств) на 2026 год составит 1 666,67 (Одна тысяча шестьсот шестьдесят шесть) рублей 67 копеек.</t>
  </si>
  <si>
    <t>"19" августа 2026 г.</t>
  </si>
  <si>
    <t>Оказание услуг по обучению работников вопросам охраны труда по программе «Общие вопросы охраны труда и функционирования системы управления охраной труда»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</si>
</sst>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8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i/>
      <sz val="10.5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.5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.5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0" xfId="0" applyNumberFormat="1" applyFont="1"/>
    <xf numFmtId="0" fontId="8" fillId="0" borderId="0" xfId="0" applyFont="1" applyBorder="1" applyAlignment="1">
      <alignment wrapText="1"/>
    </xf>
    <xf numFmtId="0" fontId="8" fillId="0" borderId="0" xfId="0" applyFont="1"/>
    <xf numFmtId="0" fontId="8" fillId="0" borderId="0" xfId="0" applyFont="1" applyAlignment="1"/>
    <xf numFmtId="0" fontId="1" fillId="0" borderId="0" xfId="0" applyFont="1" applyAlignment="1">
      <alignment horizontal="right"/>
    </xf>
    <xf numFmtId="0" fontId="12" fillId="0" borderId="0" xfId="0" applyFont="1" applyAlignment="1">
      <alignment wrapText="1"/>
    </xf>
    <xf numFmtId="0" fontId="12" fillId="0" borderId="0" xfId="0" applyFont="1"/>
    <xf numFmtId="0" fontId="13" fillId="0" borderId="0" xfId="0" applyFont="1" applyAlignment="1">
      <alignment horizontal="left" indent="2"/>
    </xf>
    <xf numFmtId="2" fontId="6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left" wrapText="1"/>
    </xf>
    <xf numFmtId="0" fontId="16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76200</xdr:colOff>
      <xdr:row>8</xdr:row>
      <xdr:rowOff>0</xdr:rowOff>
    </xdr:from>
    <xdr:to>
      <xdr:col>27</xdr:col>
      <xdr:colOff>523875</xdr:colOff>
      <xdr:row>18</xdr:row>
      <xdr:rowOff>9525</xdr:rowOff>
    </xdr:to>
    <xdr:pic>
      <xdr:nvPicPr>
        <xdr:cNvPr id="2" name="Рисунок 1" descr="Q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097250" y="3181350"/>
          <a:ext cx="5324475" cy="3743325"/>
        </a:xfrm>
        <a:prstGeom prst="rect">
          <a:avLst/>
        </a:prstGeom>
      </xdr:spPr>
    </xdr:pic>
    <xdr:clientData/>
  </xdr:twoCellAnchor>
  <xdr:twoCellAnchor>
    <xdr:from>
      <xdr:col>9</xdr:col>
      <xdr:colOff>19050</xdr:colOff>
      <xdr:row>9</xdr:row>
      <xdr:rowOff>647700</xdr:rowOff>
    </xdr:from>
    <xdr:to>
      <xdr:col>10</xdr:col>
      <xdr:colOff>0</xdr:colOff>
      <xdr:row>9</xdr:row>
      <xdr:rowOff>1000125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4295775"/>
          <a:ext cx="1171575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114300</xdr:colOff>
      <xdr:row>9</xdr:row>
      <xdr:rowOff>571500</xdr:rowOff>
    </xdr:from>
    <xdr:to>
      <xdr:col>8</xdr:col>
      <xdr:colOff>1028700</xdr:colOff>
      <xdr:row>9</xdr:row>
      <xdr:rowOff>1009650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00825" y="4219575"/>
          <a:ext cx="91440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tabSelected="1" workbookViewId="0">
      <selection activeCell="E5" sqref="E5:L5"/>
    </sheetView>
  </sheetViews>
  <sheetFormatPr defaultRowHeight="12" x14ac:dyDescent="0.2"/>
  <cols>
    <col min="1" max="1" width="4.140625" style="1" customWidth="1"/>
    <col min="2" max="2" width="22.5703125" style="1" customWidth="1"/>
    <col min="3" max="3" width="9.140625" style="1" customWidth="1"/>
    <col min="4" max="4" width="7.5703125" style="1" customWidth="1"/>
    <col min="5" max="7" width="12" style="1" customWidth="1"/>
    <col min="8" max="10" width="17.85546875" style="1" customWidth="1"/>
    <col min="11" max="11" width="15.85546875" style="1" customWidth="1"/>
    <col min="12" max="12" width="27.42578125" style="1" customWidth="1"/>
    <col min="13" max="16384" width="9.140625" style="1"/>
  </cols>
  <sheetData>
    <row r="1" spans="1:17" ht="42.75" customHeight="1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7" ht="10.5" customHeight="1" x14ac:dyDescent="0.25">
      <c r="A2" s="2"/>
      <c r="B2"/>
    </row>
    <row r="3" spans="1:17" ht="36" customHeight="1" x14ac:dyDescent="0.2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7" ht="18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7" s="3" customFormat="1" ht="27.75" customHeight="1" x14ac:dyDescent="0.2">
      <c r="A5" s="31" t="s">
        <v>1</v>
      </c>
      <c r="B5" s="31"/>
      <c r="C5" s="31"/>
      <c r="D5" s="31"/>
      <c r="E5" s="39" t="s">
        <v>36</v>
      </c>
      <c r="F5" s="39"/>
      <c r="G5" s="39"/>
      <c r="H5" s="39"/>
      <c r="I5" s="39"/>
      <c r="J5" s="39"/>
      <c r="K5" s="39"/>
      <c r="L5" s="39"/>
    </row>
    <row r="6" spans="1:17" s="3" customFormat="1" ht="23.25" customHeight="1" x14ac:dyDescent="0.2">
      <c r="A6" s="31" t="s">
        <v>2</v>
      </c>
      <c r="B6" s="31"/>
      <c r="C6" s="31"/>
      <c r="D6" s="31"/>
      <c r="E6" s="39" t="s">
        <v>36</v>
      </c>
      <c r="F6" s="39"/>
      <c r="G6" s="39"/>
      <c r="H6" s="39"/>
      <c r="I6" s="39"/>
      <c r="J6" s="39"/>
      <c r="K6" s="39"/>
      <c r="L6" s="39"/>
    </row>
    <row r="7" spans="1:17" s="3" customFormat="1" ht="39.75" customHeight="1" x14ac:dyDescent="0.2">
      <c r="A7" s="31" t="s">
        <v>3</v>
      </c>
      <c r="B7" s="31"/>
      <c r="C7" s="31"/>
      <c r="D7" s="31"/>
      <c r="E7" s="32" t="s">
        <v>4</v>
      </c>
      <c r="F7" s="32"/>
      <c r="G7" s="32"/>
      <c r="H7" s="32"/>
      <c r="I7" s="32"/>
      <c r="J7" s="32"/>
      <c r="K7" s="32"/>
      <c r="L7" s="32"/>
    </row>
    <row r="8" spans="1:17" ht="20.25" customHeight="1" x14ac:dyDescent="0.2">
      <c r="A8" s="33" t="s">
        <v>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7" ht="36.75" customHeight="1" x14ac:dyDescent="0.2">
      <c r="A9" s="34" t="s">
        <v>6</v>
      </c>
      <c r="B9" s="34" t="s">
        <v>7</v>
      </c>
      <c r="C9" s="34" t="s">
        <v>8</v>
      </c>
      <c r="D9" s="36" t="s">
        <v>9</v>
      </c>
      <c r="E9" s="37" t="s">
        <v>10</v>
      </c>
      <c r="F9" s="37"/>
      <c r="G9" s="37"/>
      <c r="H9" s="37" t="s">
        <v>11</v>
      </c>
      <c r="I9" s="37"/>
      <c r="J9" s="37"/>
      <c r="K9" s="37" t="s">
        <v>12</v>
      </c>
      <c r="L9" s="38" t="s">
        <v>13</v>
      </c>
    </row>
    <row r="10" spans="1:17" ht="87.75" customHeight="1" x14ac:dyDescent="0.2">
      <c r="A10" s="34"/>
      <c r="B10" s="34"/>
      <c r="C10" s="35"/>
      <c r="D10" s="36"/>
      <c r="E10" s="4" t="s">
        <v>28</v>
      </c>
      <c r="F10" s="4" t="s">
        <v>29</v>
      </c>
      <c r="G10" s="4" t="s">
        <v>30</v>
      </c>
      <c r="H10" s="5" t="s">
        <v>14</v>
      </c>
      <c r="I10" s="5" t="s">
        <v>15</v>
      </c>
      <c r="J10" s="6" t="s">
        <v>16</v>
      </c>
      <c r="K10" s="37"/>
      <c r="L10" s="38"/>
      <c r="M10" s="24"/>
      <c r="N10" s="24"/>
      <c r="P10" s="24"/>
      <c r="Q10" s="24"/>
    </row>
    <row r="11" spans="1:17" ht="84" x14ac:dyDescent="0.2">
      <c r="A11" s="7">
        <v>1</v>
      </c>
      <c r="B11" s="7" t="s">
        <v>36</v>
      </c>
      <c r="C11" s="7" t="s">
        <v>27</v>
      </c>
      <c r="D11" s="8">
        <v>1</v>
      </c>
      <c r="E11" s="22">
        <v>1500</v>
      </c>
      <c r="F11" s="22">
        <v>2000</v>
      </c>
      <c r="G11" s="22">
        <v>1500</v>
      </c>
      <c r="H11" s="10">
        <f>AVERAGE(E11:G11)</f>
        <v>1666.6666666666667</v>
      </c>
      <c r="I11" s="11">
        <f>SQRT(((SUM((POWER(G11-H11,2)),(POWER(F11-H11,2)),(POWER(E11-H11,2)))/(COLUMNS(E11:G11)-1))))</f>
        <v>288.6751345948129</v>
      </c>
      <c r="J11" s="11">
        <f>I11/H11*100</f>
        <v>17.320508075688775</v>
      </c>
      <c r="K11" s="9">
        <f>ROUND(H11,2)</f>
        <v>1666.67</v>
      </c>
      <c r="L11" s="9">
        <f xml:space="preserve"> D11*K11</f>
        <v>1666.67</v>
      </c>
      <c r="M11" s="12"/>
      <c r="N11" s="12"/>
      <c r="P11" s="12"/>
      <c r="Q11" s="12"/>
    </row>
    <row r="12" spans="1:17" ht="12.75" x14ac:dyDescent="0.2">
      <c r="A12" s="7"/>
      <c r="B12" s="7"/>
      <c r="C12" s="7"/>
      <c r="D12" s="8"/>
      <c r="E12" s="22"/>
      <c r="F12" s="22"/>
      <c r="G12" s="22"/>
      <c r="H12" s="10"/>
      <c r="I12" s="11"/>
      <c r="J12" s="11"/>
      <c r="K12" s="9"/>
      <c r="L12" s="9"/>
      <c r="M12" s="12"/>
      <c r="N12" s="12"/>
      <c r="P12" s="12"/>
      <c r="Q12" s="12"/>
    </row>
    <row r="13" spans="1:17" ht="20.25" customHeight="1" x14ac:dyDescent="0.2">
      <c r="A13" s="28" t="s">
        <v>32</v>
      </c>
      <c r="B13" s="29"/>
      <c r="C13" s="29"/>
      <c r="D13" s="29"/>
      <c r="E13" s="29"/>
      <c r="F13" s="29"/>
      <c r="G13" s="29"/>
      <c r="H13" s="29"/>
      <c r="I13" s="29"/>
      <c r="J13" s="30"/>
      <c r="K13" s="23" t="s">
        <v>26</v>
      </c>
      <c r="L13" s="23">
        <f>L11</f>
        <v>1666.67</v>
      </c>
      <c r="M13" s="12"/>
      <c r="N13" s="12"/>
      <c r="P13" s="12"/>
      <c r="Q13" s="12"/>
    </row>
    <row r="14" spans="1:17" x14ac:dyDescent="0.2">
      <c r="D14" s="13" t="s">
        <v>17</v>
      </c>
    </row>
    <row r="15" spans="1:17" ht="12" customHeight="1" x14ac:dyDescent="0.2">
      <c r="E15" s="14"/>
      <c r="F15" s="14"/>
      <c r="G15" s="14"/>
      <c r="H15" s="14"/>
      <c r="I15" s="14"/>
    </row>
    <row r="16" spans="1:17" ht="27.75" customHeight="1" x14ac:dyDescent="0.2">
      <c r="A16" s="25" t="s">
        <v>18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15"/>
    </row>
    <row r="17" spans="1:21" ht="17.25" customHeight="1" x14ac:dyDescent="0.2">
      <c r="A17" s="16" t="s">
        <v>19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21" ht="13.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pans="1:21" ht="15" customHeight="1" x14ac:dyDescent="0.2">
      <c r="A19" s="17" t="s">
        <v>33</v>
      </c>
      <c r="C19" s="17"/>
      <c r="D19" s="17"/>
      <c r="E19" s="17"/>
      <c r="F19" s="17"/>
      <c r="G19" s="17"/>
      <c r="H19" s="17"/>
      <c r="I19" s="16"/>
      <c r="J19" s="16"/>
      <c r="K19" s="16"/>
      <c r="L19" s="16"/>
      <c r="M19" s="16"/>
    </row>
    <row r="20" spans="1:21" ht="20.25" customHeight="1" x14ac:dyDescent="0.2">
      <c r="A20" s="26" t="s">
        <v>20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21" ht="15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T21"/>
      <c r="U21" s="1" t="s">
        <v>21</v>
      </c>
    </row>
    <row r="22" spans="1:21" ht="10.5" customHeight="1" x14ac:dyDescent="0.2">
      <c r="T22" s="18" t="s">
        <v>22</v>
      </c>
      <c r="U22" s="1" t="s">
        <v>23</v>
      </c>
    </row>
    <row r="23" spans="1:21" ht="30.75" customHeight="1" x14ac:dyDescent="0.2">
      <c r="A23" s="27" t="s">
        <v>34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T23" s="18" t="s">
        <v>24</v>
      </c>
      <c r="U23" s="1" t="s">
        <v>25</v>
      </c>
    </row>
    <row r="24" spans="1:21" ht="12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T24" s="18"/>
    </row>
    <row r="25" spans="1:21" ht="13.5" x14ac:dyDescent="0.2">
      <c r="A25" s="20" t="s">
        <v>31</v>
      </c>
    </row>
    <row r="26" spans="1:21" ht="6.75" customHeight="1" x14ac:dyDescent="0.2"/>
    <row r="27" spans="1:21" ht="14.25" x14ac:dyDescent="0.2">
      <c r="A27" s="21" t="s">
        <v>35</v>
      </c>
    </row>
  </sheetData>
  <mergeCells count="24">
    <mergeCell ref="A6:D6"/>
    <mergeCell ref="E6:L6"/>
    <mergeCell ref="A1:L1"/>
    <mergeCell ref="A3:L3"/>
    <mergeCell ref="A4:L4"/>
    <mergeCell ref="A5:D5"/>
    <mergeCell ref="E5:L5"/>
    <mergeCell ref="A7:D7"/>
    <mergeCell ref="E7:L7"/>
    <mergeCell ref="A8:L8"/>
    <mergeCell ref="A9:A10"/>
    <mergeCell ref="B9:B10"/>
    <mergeCell ref="C9:C10"/>
    <mergeCell ref="D9:D10"/>
    <mergeCell ref="E9:G9"/>
    <mergeCell ref="H9:J9"/>
    <mergeCell ref="K9:K10"/>
    <mergeCell ref="L9:L10"/>
    <mergeCell ref="M10:N10"/>
    <mergeCell ref="P10:Q10"/>
    <mergeCell ref="A16:L16"/>
    <mergeCell ref="A20:L21"/>
    <mergeCell ref="A23:L23"/>
    <mergeCell ref="A13:J13"/>
  </mergeCells>
  <pageMargins left="0.17" right="0.17" top="0.31" bottom="0.31" header="0.3" footer="0.3"/>
  <pageSetup paperSize="9"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НМЦК</vt:lpstr>
      <vt:lpstr>НМЦК!OLE_LINK1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p65_KosenkovaNA</dc:creator>
  <cp:lastModifiedBy>65.nalivaikovv</cp:lastModifiedBy>
  <cp:lastPrinted>2026-08-19T00:33:12Z</cp:lastPrinted>
  <dcterms:created xsi:type="dcterms:W3CDTF">2019-07-16T04:42:14Z</dcterms:created>
  <dcterms:modified xsi:type="dcterms:W3CDTF">2026-08-19T01:01:23Z</dcterms:modified>
</cp:coreProperties>
</file>