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irnova2\Downloads\"/>
    </mc:Choice>
  </mc:AlternateContent>
  <bookViews>
    <workbookView xWindow="0" yWindow="0" windowWidth="28800" windowHeight="12435"/>
  </bookViews>
  <sheets>
    <sheet name="13.08.2025" sheetId="1" r:id="rId1"/>
  </sheets>
  <calcPr calcId="15251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12" i="1" l="1"/>
  <c r="L11" i="1" l="1"/>
  <c r="G11" i="1"/>
  <c r="K11" i="1" s="1"/>
  <c r="N11" i="1" s="1"/>
  <c r="M11" i="1" l="1"/>
  <c r="G12" i="1"/>
  <c r="K12" i="1" s="1"/>
  <c r="N13" i="1" s="1"/>
  <c r="L12" i="1"/>
  <c r="M12" i="1" l="1"/>
</calcChain>
</file>

<file path=xl/sharedStrings.xml><?xml version="1.0" encoding="utf-8"?>
<sst xmlns="http://schemas.openxmlformats.org/spreadsheetml/2006/main" count="32" uniqueCount="30">
  <si>
    <t>Определение и обоснование НМЦК методом сопоставимых рыночных цен (анализа рынка)</t>
  </si>
  <si>
    <t>с осуществлением сбора и анализа общедоступной ценовой информации</t>
  </si>
  <si>
    <t>№ п/п</t>
  </si>
  <si>
    <t>Наименование товара (работы, услуги)</t>
  </si>
  <si>
    <t>Определение однородности совокупности значений выявленных цен</t>
  </si>
  <si>
    <t>Среднее квадратичное отклонение</t>
  </si>
  <si>
    <t xml:space="preserve">Начальная (максимальная) цена контракта (договора) </t>
  </si>
  <si>
    <t xml:space="preserve">где:
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услуг, определяемых в соответствии с пунктом 3.17 Методических рекомендаций.
</t>
  </si>
  <si>
    <r>
      <rPr>
        <b/>
        <i/>
        <sz val="9"/>
        <color rgb="FF000000"/>
        <rFont val="Times New Roman"/>
        <family val="1"/>
        <charset val="204"/>
      </rPr>
      <t>V</t>
    </r>
    <r>
      <rPr>
        <b/>
        <sz val="9"/>
        <color rgb="FF000000"/>
        <rFont val="Times New Roman"/>
        <family val="1"/>
        <charset val="204"/>
      </rPr>
      <t xml:space="preserve"> - коэф-нт вариации
</t>
    </r>
    <r>
      <rPr>
        <i/>
        <sz val="9"/>
        <color theme="1"/>
        <rFont val="Times New Roman"/>
        <family val="1"/>
        <charset val="204"/>
      </rPr>
      <t>(не должен превышать 33%)</t>
    </r>
  </si>
  <si>
    <r>
      <rPr>
        <b/>
        <sz val="12"/>
        <color rgb="FF000000"/>
        <rFont val="Times New Roman"/>
        <family val="1"/>
        <charset val="204"/>
      </rPr>
      <t>n</t>
    </r>
    <r>
      <rPr>
        <b/>
        <sz val="9"/>
        <color rgb="FF000000"/>
        <rFont val="Times New Roman"/>
        <family val="1"/>
        <charset val="204"/>
      </rPr>
      <t xml:space="preserve">
кол-во значений, используемых в расчете (кол-во ответов ИЦИ)</t>
    </r>
  </si>
  <si>
    <r>
      <rPr>
        <b/>
        <sz val="12"/>
        <color rgb="FF000000"/>
        <rFont val="Times New Roman"/>
        <family val="1"/>
        <charset val="204"/>
      </rPr>
      <t>&lt;</t>
    </r>
    <r>
      <rPr>
        <b/>
        <i/>
        <sz val="12"/>
        <color rgb="FF000000"/>
        <rFont val="Times New Roman"/>
        <family val="1"/>
        <charset val="204"/>
      </rPr>
      <t>ц</t>
    </r>
    <r>
      <rPr>
        <b/>
        <sz val="12"/>
        <color rgb="FF000000"/>
        <rFont val="Times New Roman"/>
        <family val="1"/>
        <charset val="204"/>
      </rPr>
      <t>&gt;</t>
    </r>
    <r>
      <rPr>
        <b/>
        <sz val="9"/>
        <color rgb="FF000000"/>
        <rFont val="Times New Roman"/>
        <family val="1"/>
        <charset val="204"/>
      </rPr>
      <t xml:space="preserve">
средн. арифм. величина цены единицы прод-ции, руб.</t>
    </r>
  </si>
  <si>
    <t>Единица измерения</t>
  </si>
  <si>
    <t xml:space="preserve">Обоснование начальной (максимальной) цены контракта            </t>
  </si>
  <si>
    <t>Валюта, используемая для формирования цены контракта и расчетов с поставщиком (подрядчиком, исполнителем) - российский рубль.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</si>
  <si>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применяется.</t>
  </si>
  <si>
    <t xml:space="preserve">Приложение № 2 к извещению об осуществлении закупки
</t>
  </si>
  <si>
    <r>
      <rPr>
        <b/>
        <sz val="12"/>
        <rFont val="Times New Roman"/>
        <family val="1"/>
        <charset val="204"/>
      </rPr>
      <t>v</t>
    </r>
    <r>
      <rPr>
        <b/>
        <sz val="9"/>
        <rFont val="Times New Roman"/>
        <family val="1"/>
        <charset val="204"/>
      </rPr>
      <t xml:space="preserve">
кол-во (объем) закупаемого товара (работы, услуги)</t>
    </r>
  </si>
  <si>
    <t>,</t>
  </si>
  <si>
    <t>Начальная (максимальная) цена договора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Начальная максимальная цена договора рассчитана методом сопоставимых рыночных цен (анализа рынка).
В соответствии с п. 3.7.4 Методических рекомендаций осуществлен сбор и анализ общедоступной ценовой информации.
Начальная (максимальная) цена контракта НМЦК рассчитана Заказчиком по формуле, определенной п. 3.21 Методических рекомендаций.</t>
  </si>
  <si>
    <t>ОКПД 2 / КТРУ</t>
  </si>
  <si>
    <t>ИЦИ №1</t>
  </si>
  <si>
    <t>ИЦИ №2</t>
  </si>
  <si>
    <t xml:space="preserve">ИЦИ №3 </t>
  </si>
  <si>
    <t>** В соответствии с п. 2.1. приказа Минэкономразвития России от 02.10.2013 N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в обосновании НМЦК, которое подлежит размещению в открытом доступе в сети «Интернет», не указываются наименования поставщиков (подрядчиков, исполнителей), представивших соответствующую информацию.</t>
  </si>
  <si>
    <t>Номер источника ценовой информации  (ИЦИ №i)** и цена единицы товара, работы, услуги, представленная i-тым ИЦИ (Цi), руб.</t>
  </si>
  <si>
    <t>* КТРУ - каталог товаров, работ и услуг (ссылка на каталог товаров, работ, услуг в единой информационной системе в сфере закупок http://zakupki.gov.ru/epz/ktru/quicksearch/search.html)</t>
  </si>
  <si>
    <t>Обязательное страхование гражданской ответственности владельцев транспортных средств
(Автомобиль Volkswagen Passat, В739НО178,
VIN WVWZZZ3CZCP061500,
год выпуска 2012)</t>
  </si>
  <si>
    <t>Обязательное страхование гражданской ответственности владельцев транспортных средств
(Автомобиль Volkswagen Caravelle, B271CT98,
VIN WV2ZZ27HZ9H026199,
год выпуска 2008)</t>
  </si>
  <si>
    <t>ед.</t>
  </si>
  <si>
    <t xml:space="preserve">65.12.21.000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</si>
</sst>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wrapText="1"/>
    </xf>
    <xf numFmtId="2" fontId="4" fillId="0" borderId="0" xfId="0" applyNumberFormat="1" applyFont="1" applyFill="1" applyAlignment="1">
      <alignment horizontal="left" vertical="top" wrapText="1"/>
    </xf>
    <xf numFmtId="2" fontId="12" fillId="2" borderId="0" xfId="0" applyNumberFormat="1" applyFont="1" applyFill="1" applyAlignment="1">
      <alignment horizontal="left" vertical="center" wrapText="1"/>
    </xf>
    <xf numFmtId="2" fontId="5" fillId="0" borderId="0" xfId="0" applyNumberFormat="1" applyFont="1" applyFill="1"/>
    <xf numFmtId="2" fontId="12" fillId="2" borderId="0" xfId="0" applyNumberFormat="1" applyFont="1" applyFill="1" applyAlignment="1">
      <alignment horizontal="left" vertical="center"/>
    </xf>
    <xf numFmtId="0" fontId="15" fillId="0" borderId="6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5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top" wrapText="1"/>
    </xf>
    <xf numFmtId="0" fontId="12" fillId="2" borderId="7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right" vertical="center" wrapText="1"/>
    </xf>
    <xf numFmtId="0" fontId="8" fillId="0" borderId="4" xfId="0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155864</xdr:colOff>
      <xdr:row>9</xdr:row>
      <xdr:rowOff>472092</xdr:rowOff>
    </xdr:from>
    <xdr:to>
      <xdr:col>6</xdr:col>
      <xdr:colOff>668046</xdr:colOff>
      <xdr:row>9</xdr:row>
      <xdr:rowOff>698597</xdr:rowOff>
    </xdr:to>
    <xdr:pic>
      <xdr:nvPicPr>
        <xdr:cNvPr id="1029" name="Рисунок 13">
          <a:extLst>
            <a:ext uri="{FF2B5EF4-FFF2-40B4-BE49-F238E27FC236}">
              <a16:creationId xmlns=""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2" t="17999" b="24001"/>
        <a:stretch>
          <a:fillRect/>
        </a:stretch>
      </xdr:blipFill>
      <xdr:spPr bwMode="auto">
        <a:xfrm>
          <a:off x="4719205" y="4836274"/>
          <a:ext cx="512182" cy="226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583280</xdr:colOff>
      <xdr:row>5</xdr:row>
      <xdr:rowOff>16109</xdr:rowOff>
    </xdr:from>
    <xdr:to>
      <xdr:col>8</xdr:col>
      <xdr:colOff>73191</xdr:colOff>
      <xdr:row>6</xdr:row>
      <xdr:rowOff>197430</xdr:rowOff>
    </xdr:to>
    <xdr:pic>
      <xdr:nvPicPr>
        <xdr:cNvPr id="9" name="Рисунок 8" descr="http://base.garant.ru/files/base/70473958/792901098.pn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28757" y="1947086"/>
          <a:ext cx="1845183" cy="71818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13</xdr:col>
      <xdr:colOff>36369</xdr:colOff>
      <xdr:row>9</xdr:row>
      <xdr:rowOff>226002</xdr:rowOff>
    </xdr:from>
    <xdr:to>
      <xdr:col>13</xdr:col>
      <xdr:colOff>731191</xdr:colOff>
      <xdr:row>9</xdr:row>
      <xdr:rowOff>451995</xdr:rowOff>
    </xdr:to>
    <xdr:pic>
      <xdr:nvPicPr>
        <xdr:cNvPr id="14" name="Рисунок 2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836" b="28496"/>
        <a:stretch>
          <a:fillRect/>
        </a:stretch>
      </xdr:blipFill>
      <xdr:spPr bwMode="auto">
        <a:xfrm>
          <a:off x="9119755" y="4590184"/>
          <a:ext cx="694822" cy="2259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38098</xdr:colOff>
      <xdr:row>9</xdr:row>
      <xdr:rowOff>801299</xdr:rowOff>
    </xdr:from>
    <xdr:to>
      <xdr:col>11</xdr:col>
      <xdr:colOff>1022885</xdr:colOff>
      <xdr:row>9</xdr:row>
      <xdr:rowOff>1123368</xdr:rowOff>
    </xdr:to>
    <xdr:pic>
      <xdr:nvPicPr>
        <xdr:cNvPr id="15" name="Picture 21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75329" y="5160818"/>
          <a:ext cx="984787" cy="322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59741</xdr:colOff>
      <xdr:row>9</xdr:row>
      <xdr:rowOff>849847</xdr:rowOff>
    </xdr:from>
    <xdr:to>
      <xdr:col>12</xdr:col>
      <xdr:colOff>735466</xdr:colOff>
      <xdr:row>9</xdr:row>
      <xdr:rowOff>1133008</xdr:rowOff>
    </xdr:to>
    <xdr:pic>
      <xdr:nvPicPr>
        <xdr:cNvPr id="16" name="Picture 19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395" y="5209366"/>
          <a:ext cx="675725" cy="283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14721</xdr:colOff>
      <xdr:row>12</xdr:row>
      <xdr:rowOff>34638</xdr:rowOff>
    </xdr:from>
    <xdr:to>
      <xdr:col>12</xdr:col>
      <xdr:colOff>711362</xdr:colOff>
      <xdr:row>12</xdr:row>
      <xdr:rowOff>242803</xdr:rowOff>
    </xdr:to>
    <xdr:pic>
      <xdr:nvPicPr>
        <xdr:cNvPr id="17" name="Рисунок 7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35" r="56723" b="33061"/>
        <a:stretch>
          <a:fillRect/>
        </a:stretch>
      </xdr:blipFill>
      <xdr:spPr bwMode="auto">
        <a:xfrm>
          <a:off x="8500630" y="6728115"/>
          <a:ext cx="696641" cy="20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14655</xdr:colOff>
      <xdr:row>9</xdr:row>
      <xdr:rowOff>827944</xdr:rowOff>
    </xdr:from>
    <xdr:to>
      <xdr:col>10</xdr:col>
      <xdr:colOff>979766</xdr:colOff>
      <xdr:row>10</xdr:row>
      <xdr:rowOff>3224</xdr:rowOff>
    </xdr:to>
    <xdr:pic>
      <xdr:nvPicPr>
        <xdr:cNvPr id="11" name="Рисунок 10">
          <a:extLst>
            <a:ext uri="{FF2B5EF4-FFF2-40B4-BE49-F238E27FC236}">
              <a16:creationId xmlns="" xmlns:a16="http://schemas.microsoft.com/office/drawing/2014/main" id="{2EE0F46C-2705-4920-AFA0-ECCD86BC6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58" r="41543" b="18338"/>
        <a:stretch/>
      </xdr:blipFill>
      <xdr:spPr bwMode="auto">
        <a:xfrm>
          <a:off x="6762751" y="5187463"/>
          <a:ext cx="965111" cy="3549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showGridLines="0" tabSelected="1" topLeftCell="A7" zoomScale="85" zoomScaleNormal="85" workbookViewId="0">
      <selection activeCell="C12" sqref="C12"/>
    </sheetView>
  </sheetViews>
  <sheetFormatPr defaultColWidth="8.83203125" defaultRowHeight="12.75" x14ac:dyDescent="0.2"/>
  <cols>
    <col min="1" max="1" width="4.6640625" style="4" customWidth="1"/>
    <col min="2" max="2" width="38.6640625" style="3" customWidth="1"/>
    <col min="3" max="3" width="12.5" style="3" customWidth="1"/>
    <col min="4" max="4" width="16" style="22" customWidth="1"/>
    <col min="5" max="6" width="16" style="25" customWidth="1"/>
    <col min="7" max="7" width="13.83203125" style="4" customWidth="1"/>
    <col min="8" max="8" width="11.33203125" style="25" customWidth="1"/>
    <col min="9" max="9" width="11.33203125" style="4" customWidth="1"/>
    <col min="10" max="10" width="13.1640625" style="4" customWidth="1"/>
    <col min="11" max="11" width="17.33203125" style="4" customWidth="1"/>
    <col min="12" max="12" width="18.1640625" style="4" customWidth="1"/>
    <col min="13" max="13" width="13.6640625" style="4" customWidth="1"/>
    <col min="14" max="14" width="16" style="4" customWidth="1"/>
    <col min="15" max="16384" width="8.83203125" style="1"/>
  </cols>
  <sheetData>
    <row r="1" spans="1:14" ht="33" customHeight="1" x14ac:dyDescent="0.2">
      <c r="K1" s="40" t="s">
        <v>15</v>
      </c>
      <c r="L1" s="40"/>
      <c r="M1" s="40"/>
      <c r="N1" s="40"/>
    </row>
    <row r="2" spans="1:14" s="2" customFormat="1" ht="15.75" customHeight="1" x14ac:dyDescent="0.25">
      <c r="A2" s="50"/>
      <c r="B2" s="51" t="s">
        <v>12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s="2" customFormat="1" ht="14.25" customHeight="1" x14ac:dyDescent="0.25">
      <c r="A3" s="50"/>
      <c r="B3" s="34" t="s">
        <v>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1:14" s="2" customFormat="1" ht="28.5" customHeight="1" x14ac:dyDescent="0.25">
      <c r="A4" s="11"/>
      <c r="B4" s="35" t="s">
        <v>1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92.45" customHeight="1" x14ac:dyDescent="0.2">
      <c r="A5" s="12"/>
      <c r="B5" s="36" t="s">
        <v>18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ht="42.6" customHeight="1" x14ac:dyDescent="0.2">
      <c r="A6" s="12"/>
      <c r="B6" s="5"/>
      <c r="C6" s="5"/>
      <c r="D6" s="23"/>
      <c r="E6" s="23"/>
      <c r="F6" s="23"/>
      <c r="G6" s="5"/>
      <c r="H6" s="23"/>
      <c r="I6" s="5"/>
      <c r="J6" s="5"/>
      <c r="K6" s="5"/>
      <c r="L6" s="5"/>
      <c r="M6" s="5"/>
    </row>
    <row r="7" spans="1:14" ht="98.45" customHeight="1" x14ac:dyDescent="0.2">
      <c r="A7" s="12"/>
      <c r="B7" s="37" t="s">
        <v>7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.1499999999999999" customHeight="1" x14ac:dyDescent="0.2">
      <c r="A8" s="13"/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9" spans="1:14" ht="50.25" customHeight="1" x14ac:dyDescent="0.2">
      <c r="A9" s="54" t="s">
        <v>2</v>
      </c>
      <c r="B9" s="56" t="s">
        <v>3</v>
      </c>
      <c r="C9" s="43" t="s">
        <v>19</v>
      </c>
      <c r="D9" s="54" t="s">
        <v>24</v>
      </c>
      <c r="E9" s="54"/>
      <c r="F9" s="54"/>
      <c r="G9" s="54"/>
      <c r="H9" s="55" t="s">
        <v>16</v>
      </c>
      <c r="I9" s="41" t="s">
        <v>11</v>
      </c>
      <c r="J9" s="54" t="s">
        <v>9</v>
      </c>
      <c r="K9" s="54" t="s">
        <v>4</v>
      </c>
      <c r="L9" s="54"/>
      <c r="M9" s="54"/>
      <c r="N9" s="52"/>
    </row>
    <row r="10" spans="1:14" ht="93" customHeight="1" x14ac:dyDescent="0.2">
      <c r="A10" s="54"/>
      <c r="B10" s="56"/>
      <c r="C10" s="44"/>
      <c r="D10" s="20" t="s">
        <v>20</v>
      </c>
      <c r="E10" s="20" t="s">
        <v>21</v>
      </c>
      <c r="F10" s="20" t="s">
        <v>22</v>
      </c>
      <c r="G10" s="6"/>
      <c r="H10" s="55"/>
      <c r="I10" s="42"/>
      <c r="J10" s="54"/>
      <c r="K10" s="7" t="s">
        <v>10</v>
      </c>
      <c r="L10" s="7" t="s">
        <v>5</v>
      </c>
      <c r="M10" s="7" t="s">
        <v>8</v>
      </c>
      <c r="N10" s="52"/>
    </row>
    <row r="11" spans="1:14" ht="93" customHeight="1" x14ac:dyDescent="0.2">
      <c r="A11" s="18">
        <v>1</v>
      </c>
      <c r="B11" s="30" t="s">
        <v>26</v>
      </c>
      <c r="C11" s="31" t="s">
        <v>29</v>
      </c>
      <c r="D11" s="28">
        <v>4693.91</v>
      </c>
      <c r="E11" s="28">
        <v>4693.91</v>
      </c>
      <c r="F11" s="28">
        <v>10204.620000000001</v>
      </c>
      <c r="G11" s="21">
        <f t="shared" ref="G11" si="0">SUM(D11:F11)</f>
        <v>19592.440000000002</v>
      </c>
      <c r="H11" s="28">
        <v>1</v>
      </c>
      <c r="I11" s="27" t="s">
        <v>28</v>
      </c>
      <c r="J11" s="9">
        <v>3</v>
      </c>
      <c r="K11" s="8">
        <f t="shared" ref="K11" si="1">ROUND(G11/J11,2)</f>
        <v>6530.81</v>
      </c>
      <c r="L11" s="8">
        <f t="shared" ref="L11" si="2">_xlfn.STDEV.S(D11,E11,F11)</f>
        <v>3181.6099019259623</v>
      </c>
      <c r="M11" s="10">
        <f t="shared" ref="M11" si="3">(L11/K11)</f>
        <v>0.48716926413813327</v>
      </c>
      <c r="N11" s="8">
        <f t="shared" ref="N11" si="4">K11*H11</f>
        <v>6530.81</v>
      </c>
    </row>
    <row r="12" spans="1:14" ht="165.75" customHeight="1" x14ac:dyDescent="0.2">
      <c r="A12" s="18">
        <v>2</v>
      </c>
      <c r="B12" s="29" t="s">
        <v>27</v>
      </c>
      <c r="C12" s="31" t="s">
        <v>29</v>
      </c>
      <c r="D12" s="20">
        <v>6258.55</v>
      </c>
      <c r="E12" s="20">
        <v>6258.55</v>
      </c>
      <c r="F12" s="20">
        <v>9257.33</v>
      </c>
      <c r="G12" s="21">
        <f t="shared" ref="G12" si="5">SUM(D12:F12)</f>
        <v>21774.43</v>
      </c>
      <c r="H12" s="20">
        <v>1</v>
      </c>
      <c r="I12" s="19" t="s">
        <v>28</v>
      </c>
      <c r="J12" s="9">
        <v>3</v>
      </c>
      <c r="K12" s="8">
        <f t="shared" ref="K12" si="6">ROUND(G12/J12,2)</f>
        <v>7258.14</v>
      </c>
      <c r="L12" s="8">
        <f t="shared" ref="L12" si="7">_xlfn.STDEV.S(D12,E12,F12)</f>
        <v>1731.3464402404643</v>
      </c>
      <c r="M12" s="10">
        <f t="shared" ref="M12" si="8">(L12/K12)</f>
        <v>0.2385385842985206</v>
      </c>
      <c r="N12" s="8" t="b">
        <f>B11=K12*H12</f>
        <v>0</v>
      </c>
    </row>
    <row r="13" spans="1:14" ht="23.25" customHeight="1" x14ac:dyDescent="0.2">
      <c r="A13" s="45" t="s">
        <v>6</v>
      </c>
      <c r="B13" s="46"/>
      <c r="C13" s="46"/>
      <c r="D13" s="46"/>
      <c r="E13" s="46"/>
      <c r="F13" s="46"/>
      <c r="G13" s="46"/>
      <c r="H13" s="46"/>
      <c r="I13" s="46"/>
      <c r="J13" s="46"/>
      <c r="K13" s="47"/>
      <c r="L13" s="48"/>
      <c r="M13" s="49"/>
      <c r="N13" s="14">
        <f>SUM(N11:N12)</f>
        <v>6530.81</v>
      </c>
    </row>
    <row r="14" spans="1:14" ht="30" customHeight="1" x14ac:dyDescent="0.2">
      <c r="A14" s="38" t="s">
        <v>25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</row>
    <row r="15" spans="1:14" ht="41.25" customHeight="1" x14ac:dyDescent="0.2">
      <c r="A15" s="38" t="s">
        <v>23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</row>
    <row r="16" spans="1:14" ht="18" customHeight="1" x14ac:dyDescent="0.2">
      <c r="A16" s="32" t="s">
        <v>13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</row>
    <row r="17" spans="1:14" ht="14.25" customHeight="1" x14ac:dyDescent="0.2">
      <c r="A17" s="32" t="s">
        <v>14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</row>
    <row r="18" spans="1:14" ht="17.25" customHeight="1" x14ac:dyDescent="0.2">
      <c r="A18" s="16"/>
      <c r="B18" s="17"/>
      <c r="C18" s="17"/>
      <c r="D18" s="24"/>
      <c r="E18" s="26"/>
      <c r="F18" s="26"/>
      <c r="G18" s="17"/>
      <c r="H18" s="26"/>
      <c r="I18" s="17"/>
      <c r="J18" s="17"/>
      <c r="K18" s="17"/>
      <c r="L18" s="17"/>
      <c r="M18" s="17"/>
      <c r="N18" s="17"/>
    </row>
    <row r="19" spans="1:14" x14ac:dyDescent="0.2">
      <c r="A19" s="36" t="s">
        <v>17</v>
      </c>
      <c r="B19" s="36"/>
      <c r="C19" s="36"/>
      <c r="D19" s="36"/>
      <c r="E19" s="36"/>
      <c r="F19" s="36"/>
      <c r="G19" s="36"/>
      <c r="H19" s="36"/>
      <c r="I19" s="36"/>
      <c r="J19" s="36"/>
      <c r="N19" s="15"/>
    </row>
    <row r="20" spans="1:14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</row>
    <row r="21" spans="1:14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</row>
    <row r="22" spans="1:14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</row>
    <row r="23" spans="1:14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</row>
    <row r="24" spans="1:14" ht="42" customHeight="1" x14ac:dyDescent="0.2"/>
    <row r="25" spans="1:14" ht="39" customHeight="1" x14ac:dyDescent="0.2"/>
    <row r="26" spans="1:14" ht="25.5" customHeight="1" x14ac:dyDescent="0.2"/>
    <row r="27" spans="1:14" ht="25.5" customHeight="1" x14ac:dyDescent="0.2"/>
    <row r="28" spans="1:14" ht="25.5" customHeight="1" x14ac:dyDescent="0.2"/>
    <row r="29" spans="1:14" ht="25.5" customHeight="1" x14ac:dyDescent="0.2"/>
    <row r="30" spans="1:14" ht="25.5" customHeight="1" x14ac:dyDescent="0.2"/>
    <row r="31" spans="1:14" ht="3" customHeight="1" x14ac:dyDescent="0.2"/>
  </sheetData>
  <mergeCells count="24">
    <mergeCell ref="A19:J23"/>
    <mergeCell ref="K1:N1"/>
    <mergeCell ref="I9:I10"/>
    <mergeCell ref="C9:C10"/>
    <mergeCell ref="A13:K13"/>
    <mergeCell ref="L13:M13"/>
    <mergeCell ref="A2:A3"/>
    <mergeCell ref="B2:N2"/>
    <mergeCell ref="N9:N10"/>
    <mergeCell ref="B8:M8"/>
    <mergeCell ref="A9:A10"/>
    <mergeCell ref="H9:H10"/>
    <mergeCell ref="B9:B10"/>
    <mergeCell ref="D9:G9"/>
    <mergeCell ref="J9:J10"/>
    <mergeCell ref="K9:M9"/>
    <mergeCell ref="A16:N16"/>
    <mergeCell ref="A17:N17"/>
    <mergeCell ref="B3:N3"/>
    <mergeCell ref="B4:N4"/>
    <mergeCell ref="B5:N5"/>
    <mergeCell ref="B7:N7"/>
    <mergeCell ref="A14:N14"/>
    <mergeCell ref="A15:N15"/>
  </mergeCells>
  <printOptions horizontalCentered="1"/>
  <pageMargins left="0.23622047244094491" right="0.23622047244094491" top="0.27" bottom="0" header="0.13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13.08.2025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Егерев</dc:creator>
  <cp:lastModifiedBy>Марина Смирнова</cp:lastModifiedBy>
  <cp:lastPrinted>2022-01-12T07:55:39Z</cp:lastPrinted>
  <dcterms:created xsi:type="dcterms:W3CDTF">2015-10-22T08:12:07Z</dcterms:created>
  <dcterms:modified xsi:type="dcterms:W3CDTF">2026-08-19T13:01:37Z</dcterms:modified>
</cp:coreProperties>
</file>