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20" yWindow="-120" windowWidth="29040" windowHeight="15840"/>
  </bookViews>
  <sheets>
    <sheet name="1" sheetId="40" r:id="rId1"/>
  </sheets>
  <calcPr calcId="124519"/>
</workbook>
</file>

<file path=xl/calcChain.xml><?xml version="1.0" encoding="utf-8"?>
<calcChain xmlns="http://schemas.openxmlformats.org/spreadsheetml/2006/main">
  <c r="J6" i="40"/>
  <c r="M6" s="1"/>
  <c r="K6"/>
  <c r="J7"/>
  <c r="M7" s="1"/>
  <c r="K7"/>
  <c r="J8"/>
  <c r="M8" s="1"/>
  <c r="K8"/>
  <c r="J9"/>
  <c r="M9" s="1"/>
  <c r="K9"/>
  <c r="J10"/>
  <c r="K10"/>
  <c r="J11"/>
  <c r="M11" s="1"/>
  <c r="K11"/>
  <c r="J12"/>
  <c r="M12" s="1"/>
  <c r="K12"/>
  <c r="J13"/>
  <c r="M13" s="1"/>
  <c r="K13"/>
  <c r="J14"/>
  <c r="M14" s="1"/>
  <c r="K14"/>
  <c r="J15"/>
  <c r="M15" s="1"/>
  <c r="K15"/>
  <c r="L6" l="1"/>
  <c r="L15"/>
  <c r="L13"/>
  <c r="L11"/>
  <c r="L9"/>
  <c r="L7"/>
  <c r="L14"/>
  <c r="L12"/>
  <c r="L10"/>
  <c r="L8"/>
  <c r="J5"/>
  <c r="M5" s="1"/>
  <c r="K5"/>
  <c r="L5" l="1"/>
</calcChain>
</file>

<file path=xl/sharedStrings.xml><?xml version="1.0" encoding="utf-8"?>
<sst xmlns="http://schemas.openxmlformats.org/spreadsheetml/2006/main" count="53" uniqueCount="34">
  <si>
    <t>№</t>
  </si>
  <si>
    <t>Ед. изм</t>
  </si>
  <si>
    <t>Наименование предмета контракта</t>
  </si>
  <si>
    <t>Кол-во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</si>
  <si>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</si>
  <si>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</si>
  <si>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</si>
  <si>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</si>
  <si>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</si>
  <si>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</si>
  <si>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</si>
  <si>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</si>
  <si>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</si>
  <si>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предложения, данные реестра контрактов (руб./ед.изм.)</t>
  </si>
  <si>
    <t>шт.</t>
  </si>
  <si>
    <t xml:space="preserve">Расчет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</si>
  <si>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Работник контрактной службы                                                                                                                  Кореньков М.И.</t>
  </si>
  <si>
    <r>
      <rPr>
        <b/>
        <sz val="10"/>
        <color theme="1"/>
        <rFont val="Times New Roman"/>
        <family val="1"/>
        <charset val="204"/>
      </rPr>
      <t xml:space="preserve"> №1 Запрос на пред. ком. предл. №74/6/15-5551 от 13.08.2026. Ком пр. № 2343 от 01.09.2026 г.</t>
    </r>
    <r>
      <rPr>
        <b/>
        <sz val="10"/>
        <rFont val="Times New Roman"/>
        <family val="1"/>
        <charset val="204"/>
      </rPr>
      <t xml:space="preserve">
</t>
    </r>
  </si>
  <si>
    <r>
      <rPr>
        <b/>
        <sz val="10"/>
        <color theme="1"/>
        <rFont val="Times New Roman"/>
        <family val="1"/>
        <charset val="204"/>
      </rPr>
      <t xml:space="preserve"> №2 Запрос на пред. ком. предл. №74/6/15-5552 от 13.08.2026. Ком пр. № 2344 от 01.09.2026 г.</t>
    </r>
    <r>
      <rPr>
        <b/>
        <sz val="10"/>
        <rFont val="Times New Roman"/>
        <family val="1"/>
        <charset val="204"/>
      </rPr>
      <t xml:space="preserve">
</t>
    </r>
  </si>
  <si>
    <r>
      <rPr>
        <b/>
        <sz val="10"/>
        <color theme="1"/>
        <rFont val="Times New Roman"/>
        <family val="1"/>
        <charset val="204"/>
      </rPr>
      <t xml:space="preserve"> №3 Запрос на пред. ком. предл. №74/6/15-5550 от 13.08.2026. Ком пр. № 2345 от 01.09.2026 г.</t>
    </r>
    <r>
      <rPr>
        <b/>
        <sz val="10"/>
        <rFont val="Times New Roman"/>
        <family val="1"/>
        <charset val="204"/>
      </rPr>
      <t xml:space="preserve">
</t>
    </r>
  </si>
  <si>
    <t>Глушитель ВАЗ 2131</t>
  </si>
  <si>
    <t>Комплект сайлентблоков ВАЗ 2131</t>
  </si>
  <si>
    <t>Трос ручного тормоза ВАЗ 2131</t>
  </si>
  <si>
    <t>Комплект реактивных тяг ВАЗ 2131</t>
  </si>
  <si>
    <t>Комплект рулевых тяг ВАЗ 2131</t>
  </si>
  <si>
    <t>Крестовина кардана ВАЗ 2131</t>
  </si>
  <si>
    <t>Стартер ВАЗ 2131</t>
  </si>
  <si>
    <t>Аккумулятор 6СТ-55 п/п</t>
  </si>
  <si>
    <t>Подвесной подшипник ВАЗ 2131</t>
  </si>
  <si>
    <t>Вал карданный промежуточный в сборе ВАЗ 2131</t>
  </si>
  <si>
    <t>Начальная (максимальная) цена контракта составляет 35 652,33 (тридцать пять тысяч шестьсот пятьдесят два) рубля 33 копейки.</t>
  </si>
  <si>
    <t>К расчету контракта применяется наименьшая цена за единицу товара (коммерческое предложение №1) в результате цена контракта  составит: 33 530,00 (тридцать три тысячи пятьсот тридцать) рублей 00 копеек.</t>
  </si>
  <si>
    <t xml:space="preserve">Помпа 2131 </t>
  </si>
  <si>
    <t>компл.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</si>
</sst>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top" textRotation="90" wrapText="1"/>
    </xf>
    <xf numFmtId="0" fontId="2" fillId="0" borderId="0" xfId="0" applyFont="1"/>
    <xf numFmtId="0" fontId="1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textRotation="90" wrapText="1"/>
    </xf>
    <xf numFmtId="0" fontId="9" fillId="0" borderId="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2" fillId="0" borderId="0" xfId="0" applyFont="1"/>
    <xf numFmtId="2" fontId="2" fillId="0" borderId="0" xfId="0" applyNumberFormat="1" applyFont="1"/>
    <xf numFmtId="0" fontId="7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50285" name="Picture 1">
          <a:extLst>
            <a:ext uri="{FF2B5EF4-FFF2-40B4-BE49-F238E27FC236}">
              <a16:creationId xmlns="" xmlns:a16="http://schemas.microsoft.com/office/drawing/2014/main" id="{00000000-0008-0000-0300-00006DC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575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50286" name="Picture 2">
          <a:extLst>
            <a:ext uri="{FF2B5EF4-FFF2-40B4-BE49-F238E27FC236}">
              <a16:creationId xmlns="" xmlns:a16="http://schemas.microsoft.com/office/drawing/2014/main" id="{00000000-0008-0000-0300-00006EC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50287" name="Picture 5">
          <a:extLst>
            <a:ext uri="{FF2B5EF4-FFF2-40B4-BE49-F238E27FC236}">
              <a16:creationId xmlns="" xmlns:a16="http://schemas.microsoft.com/office/drawing/2014/main" id="{00000000-0008-0000-0300-00006FC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63075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50288" name="Picture 6">
          <a:extLst>
            <a:ext uri="{FF2B5EF4-FFF2-40B4-BE49-F238E27FC236}">
              <a16:creationId xmlns="" xmlns:a16="http://schemas.microsoft.com/office/drawing/2014/main" id="{00000000-0008-0000-0300-000070C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1072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O24"/>
  <sheetViews>
    <sheetView tabSelected="1" view="pageLayout" topLeftCell="A10" zoomScale="87" zoomScalePageLayoutView="87" workbookViewId="0">
      <selection activeCell="H4" sqref="H4"/>
    </sheetView>
  </sheetViews>
  <sheetFormatPr defaultRowHeight="12.75"/>
  <cols>
    <col min="1" max="1" width="3.140625" style="2" customWidth="1"/>
    <col min="2" max="2" width="27" style="2" customWidth="1"/>
    <col min="3" max="3" width="20" style="2" customWidth="1"/>
    <col min="4" max="4" width="7.5703125" style="2" customWidth="1"/>
    <col min="5" max="5" width="6.85546875" style="2" customWidth="1"/>
    <col min="6" max="6" width="9.28515625" style="2" customWidth="1"/>
    <col min="7" max="7" width="9.5703125" style="2" customWidth="1"/>
    <col min="8" max="8" width="9.2851562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2" customWidth="1"/>
    <col min="14" max="16384" width="9.140625" style="2"/>
  </cols>
  <sheetData>
    <row r="1" spans="1:15" ht="96" customHeight="1">
      <c r="M1" s="6"/>
    </row>
    <row r="2" spans="1:15" ht="39" customHeight="1">
      <c r="A2" s="33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5" ht="39" customHeight="1">
      <c r="A3" s="34" t="s">
        <v>0</v>
      </c>
      <c r="B3" s="34" t="s">
        <v>2</v>
      </c>
      <c r="C3" s="35" t="s">
        <v>4</v>
      </c>
      <c r="D3" s="41" t="s">
        <v>1</v>
      </c>
      <c r="E3" s="35" t="s">
        <v>3</v>
      </c>
      <c r="F3" s="37" t="s">
        <v>13</v>
      </c>
      <c r="G3" s="38"/>
      <c r="H3" s="38"/>
      <c r="I3" s="39"/>
      <c r="J3" s="40" t="s">
        <v>11</v>
      </c>
      <c r="K3" s="40"/>
      <c r="L3" s="40"/>
      <c r="M3" s="3" t="s">
        <v>12</v>
      </c>
    </row>
    <row r="4" spans="1:15" ht="159" customHeight="1">
      <c r="A4" s="35"/>
      <c r="B4" s="35"/>
      <c r="C4" s="36"/>
      <c r="D4" s="42"/>
      <c r="E4" s="36"/>
      <c r="F4" s="17" t="s">
        <v>17</v>
      </c>
      <c r="G4" s="17" t="s">
        <v>18</v>
      </c>
      <c r="H4" s="17" t="s">
        <v>19</v>
      </c>
      <c r="I4" s="7" t="s">
        <v>8</v>
      </c>
      <c r="J4" s="9" t="s">
        <v>7</v>
      </c>
      <c r="K4" s="9" t="s">
        <v>5</v>
      </c>
      <c r="L4" s="9" t="s">
        <v>6</v>
      </c>
      <c r="M4" s="10" t="s">
        <v>10</v>
      </c>
      <c r="O4" s="8"/>
    </row>
    <row r="5" spans="1:15" s="1" customFormat="1" ht="48.2" customHeight="1">
      <c r="A5" s="16">
        <v>1</v>
      </c>
      <c r="B5" s="15" t="s">
        <v>20</v>
      </c>
      <c r="C5" s="14"/>
      <c r="D5" s="12" t="s">
        <v>14</v>
      </c>
      <c r="E5" s="11">
        <v>1</v>
      </c>
      <c r="F5" s="5">
        <v>2110</v>
      </c>
      <c r="G5" s="5">
        <v>2150</v>
      </c>
      <c r="H5" s="5">
        <v>2190</v>
      </c>
      <c r="I5" s="5" t="s">
        <v>9</v>
      </c>
      <c r="J5" s="5">
        <f>AVERAGE(F5:H5)</f>
        <v>2150</v>
      </c>
      <c r="K5" s="13">
        <f t="shared" ref="K5" si="0">STDEV(F5:H5)</f>
        <v>40</v>
      </c>
      <c r="L5" s="13">
        <f t="shared" ref="L5" si="1">K5/J5*100</f>
        <v>1.8604651162790697</v>
      </c>
      <c r="M5" s="4">
        <f t="shared" ref="M5" si="2">J5*E5</f>
        <v>2150</v>
      </c>
    </row>
    <row r="6" spans="1:15" s="1" customFormat="1" ht="48.2" customHeight="1">
      <c r="A6" s="16">
        <v>2</v>
      </c>
      <c r="B6" s="15" t="s">
        <v>21</v>
      </c>
      <c r="C6" s="14"/>
      <c r="D6" s="12" t="s">
        <v>14</v>
      </c>
      <c r="E6" s="11">
        <v>1</v>
      </c>
      <c r="F6" s="5">
        <v>220</v>
      </c>
      <c r="G6" s="5">
        <v>265</v>
      </c>
      <c r="H6" s="5">
        <v>278</v>
      </c>
      <c r="I6" s="5" t="s">
        <v>9</v>
      </c>
      <c r="J6" s="5">
        <f t="shared" ref="J6:J15" si="3">AVERAGE(F6:H6)</f>
        <v>254.33333333333334</v>
      </c>
      <c r="K6" s="13">
        <f t="shared" ref="K6:K15" si="4">STDEV(F6:H6)</f>
        <v>30.435724623102512</v>
      </c>
      <c r="L6" s="13">
        <f t="shared" ref="L6:L15" si="5">K6/J6*100</f>
        <v>11.966864203054723</v>
      </c>
      <c r="M6" s="4">
        <f t="shared" ref="M6:M15" si="6">J6*E6</f>
        <v>254.33333333333334</v>
      </c>
    </row>
    <row r="7" spans="1:15" s="1" customFormat="1" ht="48.2" customHeight="1">
      <c r="A7" s="16">
        <v>3</v>
      </c>
      <c r="B7" s="18" t="s">
        <v>22</v>
      </c>
      <c r="C7" s="14"/>
      <c r="D7" s="12" t="s">
        <v>33</v>
      </c>
      <c r="E7" s="11">
        <v>1</v>
      </c>
      <c r="F7" s="5">
        <v>900</v>
      </c>
      <c r="G7" s="5">
        <v>930</v>
      </c>
      <c r="H7" s="5">
        <v>955</v>
      </c>
      <c r="I7" s="5" t="s">
        <v>9</v>
      </c>
      <c r="J7" s="5">
        <f t="shared" si="3"/>
        <v>928.33333333333337</v>
      </c>
      <c r="K7" s="13">
        <f t="shared" si="4"/>
        <v>27.537852736429102</v>
      </c>
      <c r="L7" s="13">
        <f t="shared" si="5"/>
        <v>2.9663755191844632</v>
      </c>
      <c r="M7" s="4">
        <f t="shared" si="6"/>
        <v>928.33333333333337</v>
      </c>
    </row>
    <row r="8" spans="1:15" s="1" customFormat="1" ht="48.2" customHeight="1">
      <c r="A8" s="16">
        <v>4</v>
      </c>
      <c r="B8" s="15" t="s">
        <v>23</v>
      </c>
      <c r="C8" s="14"/>
      <c r="D8" s="12" t="s">
        <v>33</v>
      </c>
      <c r="E8" s="11">
        <v>1</v>
      </c>
      <c r="F8" s="5">
        <v>3835</v>
      </c>
      <c r="G8" s="5">
        <v>3890</v>
      </c>
      <c r="H8" s="5">
        <v>4015</v>
      </c>
      <c r="I8" s="5" t="s">
        <v>9</v>
      </c>
      <c r="J8" s="5">
        <f t="shared" si="3"/>
        <v>3913.3333333333335</v>
      </c>
      <c r="K8" s="13">
        <f t="shared" si="4"/>
        <v>92.240627346804686</v>
      </c>
      <c r="L8" s="13">
        <f t="shared" si="5"/>
        <v>2.3570858776866612</v>
      </c>
      <c r="M8" s="4">
        <f t="shared" si="6"/>
        <v>3913.3333333333335</v>
      </c>
    </row>
    <row r="9" spans="1:15" s="1" customFormat="1" ht="48.2" customHeight="1">
      <c r="A9" s="16">
        <v>5</v>
      </c>
      <c r="B9" s="19" t="s">
        <v>24</v>
      </c>
      <c r="C9" s="14"/>
      <c r="D9" s="12" t="s">
        <v>33</v>
      </c>
      <c r="E9" s="11">
        <v>1</v>
      </c>
      <c r="F9" s="5">
        <v>4525</v>
      </c>
      <c r="G9" s="5">
        <v>4550</v>
      </c>
      <c r="H9" s="5">
        <v>4574</v>
      </c>
      <c r="I9" s="5" t="s">
        <v>9</v>
      </c>
      <c r="J9" s="5">
        <f t="shared" si="3"/>
        <v>4549.666666666667</v>
      </c>
      <c r="K9" s="13">
        <f t="shared" si="4"/>
        <v>24.50170062122406</v>
      </c>
      <c r="L9" s="13">
        <f t="shared" si="5"/>
        <v>0.53853836811247835</v>
      </c>
      <c r="M9" s="4">
        <f t="shared" si="6"/>
        <v>4549.666666666667</v>
      </c>
    </row>
    <row r="10" spans="1:15" s="1" customFormat="1" ht="48.2" customHeight="1">
      <c r="A10" s="16">
        <v>6</v>
      </c>
      <c r="B10" s="15" t="s">
        <v>25</v>
      </c>
      <c r="C10" s="14"/>
      <c r="D10" s="12" t="s">
        <v>14</v>
      </c>
      <c r="E10" s="11">
        <v>2</v>
      </c>
      <c r="F10" s="5">
        <v>1480</v>
      </c>
      <c r="G10" s="5">
        <v>1500</v>
      </c>
      <c r="H10" s="5">
        <v>1560</v>
      </c>
      <c r="I10" s="5" t="s">
        <v>9</v>
      </c>
      <c r="J10" s="5">
        <f t="shared" si="3"/>
        <v>1513.3333333333333</v>
      </c>
      <c r="K10" s="13">
        <f t="shared" si="4"/>
        <v>41.633319989324519</v>
      </c>
      <c r="L10" s="13">
        <f t="shared" si="5"/>
        <v>2.7511004398232064</v>
      </c>
      <c r="M10" s="4">
        <v>3026.66</v>
      </c>
    </row>
    <row r="11" spans="1:15" s="1" customFormat="1" ht="48.2" customHeight="1">
      <c r="A11" s="16">
        <v>7</v>
      </c>
      <c r="B11" s="15" t="s">
        <v>26</v>
      </c>
      <c r="C11" s="14"/>
      <c r="D11" s="12" t="s">
        <v>14</v>
      </c>
      <c r="E11" s="11">
        <v>1</v>
      </c>
      <c r="F11" s="5">
        <v>6990</v>
      </c>
      <c r="G11" s="5">
        <v>7020</v>
      </c>
      <c r="H11" s="5">
        <v>7045</v>
      </c>
      <c r="I11" s="5" t="s">
        <v>9</v>
      </c>
      <c r="J11" s="5">
        <f t="shared" si="3"/>
        <v>7018.333333333333</v>
      </c>
      <c r="K11" s="13">
        <f t="shared" si="4"/>
        <v>27.537852736340323</v>
      </c>
      <c r="L11" s="13">
        <f t="shared" si="5"/>
        <v>0.39237025983861779</v>
      </c>
      <c r="M11" s="4">
        <f t="shared" si="6"/>
        <v>7018.333333333333</v>
      </c>
    </row>
    <row r="12" spans="1:15" s="1" customFormat="1" ht="48.2" customHeight="1">
      <c r="A12" s="16">
        <v>8</v>
      </c>
      <c r="B12" s="15" t="s">
        <v>27</v>
      </c>
      <c r="C12" s="14"/>
      <c r="D12" s="12" t="s">
        <v>14</v>
      </c>
      <c r="E12" s="11">
        <v>1</v>
      </c>
      <c r="F12" s="5">
        <v>5205</v>
      </c>
      <c r="G12" s="5">
        <v>5310</v>
      </c>
      <c r="H12" s="5">
        <v>5440</v>
      </c>
      <c r="I12" s="5" t="s">
        <v>9</v>
      </c>
      <c r="J12" s="5">
        <f t="shared" si="3"/>
        <v>5318.333333333333</v>
      </c>
      <c r="K12" s="13">
        <f t="shared" si="4"/>
        <v>117.72142257607923</v>
      </c>
      <c r="L12" s="13">
        <f t="shared" si="5"/>
        <v>2.2135021480929975</v>
      </c>
      <c r="M12" s="4">
        <f t="shared" si="6"/>
        <v>5318.333333333333</v>
      </c>
    </row>
    <row r="13" spans="1:15" s="1" customFormat="1" ht="35.25" customHeight="1">
      <c r="A13" s="16">
        <v>9</v>
      </c>
      <c r="B13" s="15" t="s">
        <v>28</v>
      </c>
      <c r="C13" s="14"/>
      <c r="D13" s="12" t="s">
        <v>14</v>
      </c>
      <c r="E13" s="11">
        <v>1</v>
      </c>
      <c r="F13" s="5">
        <v>1545</v>
      </c>
      <c r="G13" s="5">
        <v>1680</v>
      </c>
      <c r="H13" s="5">
        <v>1720</v>
      </c>
      <c r="I13" s="5" t="s">
        <v>9</v>
      </c>
      <c r="J13" s="5">
        <f t="shared" si="3"/>
        <v>1648.3333333333333</v>
      </c>
      <c r="K13" s="13">
        <f t="shared" si="4"/>
        <v>91.696964689860309</v>
      </c>
      <c r="L13" s="13">
        <f t="shared" si="5"/>
        <v>5.5630110024182198</v>
      </c>
      <c r="M13" s="4">
        <f t="shared" si="6"/>
        <v>1648.3333333333333</v>
      </c>
    </row>
    <row r="14" spans="1:15" s="1" customFormat="1" ht="45.75" customHeight="1">
      <c r="A14" s="16">
        <v>10</v>
      </c>
      <c r="B14" s="15" t="s">
        <v>29</v>
      </c>
      <c r="C14" s="14"/>
      <c r="D14" s="12" t="s">
        <v>14</v>
      </c>
      <c r="E14" s="11">
        <v>1</v>
      </c>
      <c r="F14" s="5">
        <v>4900</v>
      </c>
      <c r="G14" s="5">
        <v>4990</v>
      </c>
      <c r="H14" s="5">
        <v>5050</v>
      </c>
      <c r="I14" s="5" t="s">
        <v>9</v>
      </c>
      <c r="J14" s="5">
        <f t="shared" si="3"/>
        <v>4980</v>
      </c>
      <c r="K14" s="13">
        <f t="shared" si="4"/>
        <v>75.498344352707491</v>
      </c>
      <c r="L14" s="13">
        <f t="shared" si="5"/>
        <v>1.516031011098544</v>
      </c>
      <c r="M14" s="4">
        <f t="shared" si="6"/>
        <v>4980</v>
      </c>
    </row>
    <row r="15" spans="1:15" s="1" customFormat="1" ht="36" customHeight="1">
      <c r="A15" s="16">
        <v>11</v>
      </c>
      <c r="B15" s="15" t="s">
        <v>32</v>
      </c>
      <c r="C15" s="14"/>
      <c r="D15" s="12" t="s">
        <v>14</v>
      </c>
      <c r="E15" s="11">
        <v>1</v>
      </c>
      <c r="F15" s="5">
        <v>1820</v>
      </c>
      <c r="G15" s="5">
        <v>1865</v>
      </c>
      <c r="H15" s="5">
        <v>1910</v>
      </c>
      <c r="I15" s="5" t="s">
        <v>9</v>
      </c>
      <c r="J15" s="5">
        <f t="shared" si="3"/>
        <v>1865</v>
      </c>
      <c r="K15" s="13">
        <f t="shared" si="4"/>
        <v>45</v>
      </c>
      <c r="L15" s="13">
        <f t="shared" si="5"/>
        <v>2.4128686327077746</v>
      </c>
      <c r="M15" s="4">
        <f t="shared" si="6"/>
        <v>1865</v>
      </c>
    </row>
    <row r="16" spans="1:15" s="30" customFormat="1" ht="15.75" customHeight="1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8"/>
      <c r="M16" s="29"/>
    </row>
    <row r="17" spans="1:13" s="20" customFormat="1">
      <c r="A17" s="20" t="s">
        <v>30</v>
      </c>
      <c r="M17" s="21"/>
    </row>
    <row r="18" spans="1:13" s="20" customFormat="1" ht="14.45" customHeight="1">
      <c r="A18" s="31" t="s">
        <v>31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s="1" customFormat="1" ht="33.75" customHeight="1">
      <c r="A19" s="2"/>
      <c r="B19" s="32" t="s">
        <v>16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"/>
    </row>
    <row r="20" spans="1:13" s="1" customFormat="1" ht="28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s="1" customFormat="1" ht="28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s="1" customFormat="1" ht="22.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4" spans="1:13" ht="14.45" customHeight="1"/>
  </sheetData>
  <mergeCells count="10">
    <mergeCell ref="A18:M18"/>
    <mergeCell ref="B19:L19"/>
    <mergeCell ref="A2:M2"/>
    <mergeCell ref="A3:A4"/>
    <mergeCell ref="B3:B4"/>
    <mergeCell ref="C3:C4"/>
    <mergeCell ref="D3:D4"/>
    <mergeCell ref="E3:E4"/>
    <mergeCell ref="F3:I3"/>
    <mergeCell ref="J3:L3"/>
  </mergeCells>
  <pageMargins left="0.70866141732283472" right="0.70866141732283472" top="0.74803149606299213" bottom="0.43307086614173229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TORG</cp:lastModifiedBy>
  <cp:lastPrinted>2026-09-03T03:49:23Z</cp:lastPrinted>
  <dcterms:created xsi:type="dcterms:W3CDTF">2014-01-15T18:15:09Z</dcterms:created>
  <dcterms:modified xsi:type="dcterms:W3CDTF">2026-09-03T03:56:04Z</dcterms:modified>
</cp:coreProperties>
</file>