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J14" i="1" l="1"/>
  <c r="I17" i="1"/>
  <c r="I16" i="1"/>
  <c r="I15" i="1"/>
  <c r="I14" i="1"/>
  <c r="L17" i="1"/>
  <c r="L16" i="1"/>
  <c r="L15" i="1"/>
  <c r="L14" i="1"/>
  <c r="J15" i="1"/>
  <c r="J16" i="1"/>
  <c r="K15" i="1"/>
  <c r="K16" i="1" l="1"/>
  <c r="K14" i="1"/>
  <c r="J17" i="1"/>
  <c r="L18" i="1" l="1"/>
  <c r="K17" i="1"/>
</calcChain>
</file>

<file path=xl/sharedStrings.xml><?xml version="1.0" encoding="utf-8"?>
<sst xmlns="http://schemas.openxmlformats.org/spreadsheetml/2006/main" count="32" uniqueCount="29">
  <si>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Обоснование начальной (максимальной) цены контракта </t>
    </r>
  </si>
  <si>
    <t>Используемы й метод определения НМЦК с обоснованием:</t>
  </si>
  <si>
    <t>№ п/п</t>
  </si>
  <si>
    <t>Кол-во</t>
  </si>
  <si>
    <t>Ценовая информация 1</t>
  </si>
  <si>
    <t>Ценовая информация 2</t>
  </si>
  <si>
    <t>Ценовая информация 3</t>
  </si>
  <si>
    <t>Средняя арифметическая величина</t>
  </si>
  <si>
    <t>Средняя квадратичное отклонение</t>
  </si>
  <si>
    <t>Коэфф. вариации (%)</t>
  </si>
  <si>
    <t>НМЦК</t>
  </si>
  <si>
    <t>Итого:</t>
  </si>
  <si>
    <t>Основные характеристики объекта закупки</t>
  </si>
  <si>
    <t>Ед. изм</t>
  </si>
  <si>
    <t>усл. ед.</t>
  </si>
  <si>
    <t>Исполнитель Макаров О.В. контактный телефон: (8442) 32 55 56</t>
  </si>
  <si>
    <t>Наименование</t>
  </si>
  <si>
    <t>рассчитанное</t>
  </si>
  <si>
    <r>
      <t xml:space="preserve"> 
                                                                                                                                                                                                                                                            где: НМЦ ед. (рын.) - НМЦ, определяемая методом сопоставимых рыночных цен (анализа рынка);
v – количество ед. = 1;
n - количество значений, используемых в расчете;
i - номер источника ценовой информации;
  </t>
    </r>
    <r>
      <rPr>
        <i/>
        <sz val="11"/>
        <color theme="1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>ц</t>
    </r>
    <r>
      <rPr>
        <i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 xml:space="preserve">  - цена единицы товара, работы, услуги, представленная в источнике с номером i, скорректированная с учетом коэффициентов (индек-сов),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</t>
    </r>
  </si>
  <si>
    <t>Расчет НМЦК единицы услуги</t>
  </si>
  <si>
    <t xml:space="preserve">В соответствии с ч.2 ст.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заключается в установлении начальной (максимальной) цены контракта, заключаемого с единственным исполнителем, на основании информации о рыночных ценах идентичных товаров, планируемых к закупкам, или при их отсутствии однородных товаров. Начальная (максимальная) цена была определена и обоснована посредством применения метода сопоставимых рыночных цен (анализа рынка) в соответствии с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</t>
  </si>
  <si>
    <t>Техническое обслуживание сплит-систем с дозаправкой хладагентом в помещениях здания Территориального  органа Федеральной службы государственной статистики по Ульяновской области (Ульяновскстата) по  адресу: г. Ульяновск, ул. Энгельса, д. 1/32</t>
  </si>
  <si>
    <t>Техническое обслуживание сплит-системы General Climate GC-F10HRN1 ОКПД2: 33.12.19.000</t>
  </si>
  <si>
    <t>Техническое обслуживание сплит-системы General Climate GC-S18HRN1 ОКПД2: 33.12.19.000</t>
  </si>
  <si>
    <t>Техническое обслуживание сплит-системы Oasis OT-9 ОКПД2: 33.12.19.000</t>
  </si>
  <si>
    <t>Техническое обслуживание сплит-системы Dantex RK-18SKG ОКПД2: 33.12.19.000</t>
  </si>
  <si>
    <t>Дата подготовки обоснования НМЦК:  "_____"___________________2026 г.</t>
  </si>
  <si>
    <r>
      <t>Руководитель контрактной службы: ___________________/_О</t>
    </r>
    <r>
      <rPr>
        <u/>
        <sz val="13"/>
        <color theme="1"/>
        <rFont val="Times New Roman"/>
        <family val="1"/>
        <charset val="204"/>
      </rPr>
      <t>.В. Паладий</t>
    </r>
    <r>
      <rPr>
        <sz val="13"/>
        <color theme="1"/>
        <rFont val="Times New Roman"/>
        <family val="1"/>
        <charset val="204"/>
      </rPr>
      <t xml:space="preserve">_/   </t>
    </r>
  </si>
  <si>
    <t xml:space="preserve">Исходя из доведённых лимитов бюджетных обязательств (максимальное) значение цены контракта составляет  27 533,32 руб.и не может их превышать.                                                                                                                                                                                                                            Коэффициент вариации менее 33%, цены принимаются однородными.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</si>
</sst>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0" fillId="0" borderId="0" xfId="0" applyNumberFormat="1"/>
    <xf numFmtId="2" fontId="0" fillId="0" borderId="0" xfId="0" applyNumberFormat="1" applyFill="1"/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2476499</xdr:colOff>
      <xdr:row>4</xdr:row>
      <xdr:rowOff>38100</xdr:rowOff>
    </xdr:from>
    <xdr:to>
      <xdr:col>6</xdr:col>
      <xdr:colOff>95250</xdr:colOff>
      <xdr:row>6</xdr:row>
      <xdr:rowOff>123825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9" y="3171825"/>
          <a:ext cx="1924051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70" zoomScaleNormal="70" workbookViewId="0">
      <selection activeCell="J15" sqref="J15"/>
    </sheetView>
  </sheetViews>
  <sheetFormatPr defaultRowHeight="15" x14ac:dyDescent="0.25"/>
  <cols>
    <col min="1" max="1" width="18" customWidth="1"/>
    <col min="3" max="3" width="37.140625" customWidth="1"/>
    <col min="9" max="9" width="11.140625" customWidth="1"/>
    <col min="10" max="10" width="9.85546875" style="4" customWidth="1"/>
    <col min="11" max="11" width="9.140625" style="5"/>
    <col min="12" max="12" width="23.85546875" customWidth="1"/>
  </cols>
  <sheetData>
    <row r="1" spans="1:12" ht="15.7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55.5" customHeight="1" x14ac:dyDescent="0.25">
      <c r="A3" s="20" t="s">
        <v>12</v>
      </c>
      <c r="B3" s="21" t="s">
        <v>21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13.25" customHeight="1" x14ac:dyDescent="0.25">
      <c r="A4" s="22" t="s">
        <v>1</v>
      </c>
      <c r="B4" s="23" t="s">
        <v>20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 x14ac:dyDescent="0.25">
      <c r="A5" s="24" t="s">
        <v>19</v>
      </c>
      <c r="B5" s="25" t="s">
        <v>18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5" customHeight="1" x14ac:dyDescent="0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15" customHeight="1" x14ac:dyDescent="0.25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15" customHeigh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15" customHeight="1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15" customHeight="1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ht="73.5" customHeight="1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ht="24.75" customHeight="1" x14ac:dyDescent="0.25">
      <c r="A12" s="24"/>
      <c r="B12" s="13" t="s">
        <v>2</v>
      </c>
      <c r="C12" s="13" t="s">
        <v>16</v>
      </c>
      <c r="D12" s="13" t="s">
        <v>13</v>
      </c>
      <c r="E12" s="13" t="s">
        <v>3</v>
      </c>
      <c r="F12" s="14" t="s">
        <v>4</v>
      </c>
      <c r="G12" s="14" t="s">
        <v>5</v>
      </c>
      <c r="H12" s="14" t="s">
        <v>6</v>
      </c>
      <c r="I12" s="13" t="s">
        <v>7</v>
      </c>
      <c r="J12" s="15" t="s">
        <v>8</v>
      </c>
      <c r="K12" s="16" t="s">
        <v>9</v>
      </c>
      <c r="L12" s="9" t="s">
        <v>10</v>
      </c>
    </row>
    <row r="13" spans="1:12" ht="45" customHeight="1" x14ac:dyDescent="0.25">
      <c r="A13" s="24"/>
      <c r="B13" s="13"/>
      <c r="C13" s="13"/>
      <c r="D13" s="13"/>
      <c r="E13" s="13"/>
      <c r="F13" s="14"/>
      <c r="G13" s="14"/>
      <c r="H13" s="14"/>
      <c r="I13" s="13"/>
      <c r="J13" s="15"/>
      <c r="K13" s="16"/>
      <c r="L13" s="9" t="s">
        <v>17</v>
      </c>
    </row>
    <row r="14" spans="1:12" ht="45" customHeight="1" x14ac:dyDescent="0.25">
      <c r="A14" s="24"/>
      <c r="B14" s="9">
        <v>1</v>
      </c>
      <c r="C14" s="9" t="s">
        <v>22</v>
      </c>
      <c r="D14" s="11" t="s">
        <v>14</v>
      </c>
      <c r="E14" s="9">
        <v>1</v>
      </c>
      <c r="F14" s="12">
        <v>5900</v>
      </c>
      <c r="G14" s="10">
        <v>7000</v>
      </c>
      <c r="H14" s="10">
        <v>7600</v>
      </c>
      <c r="I14" s="12">
        <f>ROUND(AVERAGEA(F14:H14),2)</f>
        <v>6833.33</v>
      </c>
      <c r="J14" s="12">
        <f>STDEV(F14:H14)</f>
        <v>862.167810425168</v>
      </c>
      <c r="K14" s="12">
        <f t="shared" ref="K14:K16" si="0">J14/I14*100</f>
        <v>12.617096063342</v>
      </c>
      <c r="L14" s="12">
        <f>I14*E14</f>
        <v>6833.33</v>
      </c>
    </row>
    <row r="15" spans="1:12" ht="45" customHeight="1" x14ac:dyDescent="0.25">
      <c r="A15" s="24"/>
      <c r="B15" s="9">
        <v>2</v>
      </c>
      <c r="C15" s="9" t="s">
        <v>23</v>
      </c>
      <c r="D15" s="11" t="s">
        <v>14</v>
      </c>
      <c r="E15" s="9">
        <v>1</v>
      </c>
      <c r="F15" s="12">
        <v>6200</v>
      </c>
      <c r="G15" s="10">
        <v>7000</v>
      </c>
      <c r="H15" s="10">
        <v>7600</v>
      </c>
      <c r="I15" s="12">
        <f>ROUND(AVERAGEA(F15:H15),2)</f>
        <v>6933.33</v>
      </c>
      <c r="J15" s="12">
        <f t="shared" ref="J14:J16" si="1">STDEV(F15:H15)</f>
        <v>702.37691685684922</v>
      </c>
      <c r="K15" s="12">
        <f t="shared" si="0"/>
        <v>10.13044117122435</v>
      </c>
      <c r="L15" s="12">
        <f>I15*E15</f>
        <v>6933.33</v>
      </c>
    </row>
    <row r="16" spans="1:12" ht="45" customHeight="1" x14ac:dyDescent="0.25">
      <c r="A16" s="24"/>
      <c r="B16" s="9">
        <v>3</v>
      </c>
      <c r="C16" s="9" t="s">
        <v>24</v>
      </c>
      <c r="D16" s="11" t="s">
        <v>14</v>
      </c>
      <c r="E16" s="9">
        <v>1</v>
      </c>
      <c r="F16" s="12">
        <v>5900</v>
      </c>
      <c r="G16" s="10">
        <v>7000</v>
      </c>
      <c r="H16" s="10">
        <v>7600</v>
      </c>
      <c r="I16" s="12">
        <f>ROUND(AVERAGEA(F16:H16),2)</f>
        <v>6833.33</v>
      </c>
      <c r="J16" s="12">
        <f t="shared" si="1"/>
        <v>862.167810425168</v>
      </c>
      <c r="K16" s="12">
        <f t="shared" si="0"/>
        <v>12.617096063342</v>
      </c>
      <c r="L16" s="12">
        <f>I16*E16</f>
        <v>6833.33</v>
      </c>
    </row>
    <row r="17" spans="1:12" ht="51" customHeight="1" x14ac:dyDescent="0.25">
      <c r="A17" s="24"/>
      <c r="B17" s="11">
        <v>4</v>
      </c>
      <c r="C17" s="11" t="s">
        <v>25</v>
      </c>
      <c r="D17" s="11" t="s">
        <v>14</v>
      </c>
      <c r="E17" s="11">
        <v>1</v>
      </c>
      <c r="F17" s="12">
        <v>6200</v>
      </c>
      <c r="G17" s="10">
        <v>7000</v>
      </c>
      <c r="H17" s="10">
        <v>7600</v>
      </c>
      <c r="I17" s="12">
        <f>ROUND(AVERAGEA(F17:H17),2)</f>
        <v>6933.33</v>
      </c>
      <c r="J17" s="12">
        <f>STDEV(F17:H17)</f>
        <v>702.37691685684922</v>
      </c>
      <c r="K17" s="12">
        <f>J17/I17*100</f>
        <v>10.13044117122435</v>
      </c>
      <c r="L17" s="12">
        <f>I17*E17</f>
        <v>6933.33</v>
      </c>
    </row>
    <row r="18" spans="1:12" x14ac:dyDescent="0.25">
      <c r="A18" s="24"/>
      <c r="B18" s="17" t="s">
        <v>11</v>
      </c>
      <c r="C18" s="17"/>
      <c r="D18" s="17"/>
      <c r="E18" s="17"/>
      <c r="F18" s="17"/>
      <c r="G18" s="17"/>
      <c r="H18" s="17"/>
      <c r="I18" s="17"/>
      <c r="J18" s="17"/>
      <c r="K18" s="17"/>
      <c r="L18" s="18">
        <f>L14+L15+L16+L17</f>
        <v>27533.32</v>
      </c>
    </row>
    <row r="19" spans="1:12" ht="28.5" customHeight="1" x14ac:dyDescent="0.25">
      <c r="A19" s="24"/>
      <c r="B19" s="26" t="s">
        <v>28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8" customHeight="1" x14ac:dyDescent="0.25">
      <c r="A20" s="24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21.75" customHeight="1" x14ac:dyDescent="0.25">
      <c r="A21" s="8" t="s">
        <v>26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5">
      <c r="A22" s="1"/>
      <c r="B22" s="7"/>
      <c r="C22" s="7"/>
      <c r="D22" s="7"/>
      <c r="E22" s="7"/>
      <c r="F22" s="7"/>
      <c r="G22" s="7"/>
      <c r="H22" s="7"/>
      <c r="I22" s="7"/>
      <c r="J22" s="7"/>
      <c r="K22" s="7"/>
      <c r="L22" s="1"/>
    </row>
    <row r="23" spans="1:12" ht="16.5" x14ac:dyDescent="0.25">
      <c r="A23" s="2" t="s">
        <v>27</v>
      </c>
    </row>
    <row r="24" spans="1:12" x14ac:dyDescent="0.25">
      <c r="A24" s="3"/>
    </row>
    <row r="25" spans="1:12" x14ac:dyDescent="0.25">
      <c r="A25" s="3" t="s">
        <v>15</v>
      </c>
    </row>
  </sheetData>
  <mergeCells count="20">
    <mergeCell ref="A1:L1"/>
    <mergeCell ref="A2:L2"/>
    <mergeCell ref="A5:A20"/>
    <mergeCell ref="B22:K22"/>
    <mergeCell ref="B5:L11"/>
    <mergeCell ref="B3:L3"/>
    <mergeCell ref="B4:L4"/>
    <mergeCell ref="D12:D13"/>
    <mergeCell ref="B19:L20"/>
    <mergeCell ref="A21:L21"/>
    <mergeCell ref="B12:B13"/>
    <mergeCell ref="I12:I13"/>
    <mergeCell ref="J12:J13"/>
    <mergeCell ref="K12:K13"/>
    <mergeCell ref="C12:C13"/>
    <mergeCell ref="E12:E13"/>
    <mergeCell ref="F12:F13"/>
    <mergeCell ref="G12:G13"/>
    <mergeCell ref="H12:H13"/>
    <mergeCell ref="B18:K18"/>
  </mergeCells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2026-05-14T09:13:57Z</dcterms:modified>
</cp:coreProperties>
</file>