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23463D3-6CF5-4976-9D04-F760698A35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НМЦК (44-ФЗ)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M10" i="1" l="1"/>
  <c r="I9" i="1" l="1"/>
  <c r="J9" i="1" l="1"/>
  <c r="K9" i="1" l="1"/>
</calcChain>
</file>

<file path=xl/sharedStrings.xml><?xml version="1.0" encoding="utf-8"?>
<sst xmlns="http://schemas.openxmlformats.org/spreadsheetml/2006/main" count="22" uniqueCount="22">
  <si>
    <t>№ п/п</t>
  </si>
  <si>
    <t>Наименование товара</t>
  </si>
  <si>
    <t>Ед. изм.</t>
  </si>
  <si>
    <t>Среднее квадратичное отклонение</t>
  </si>
  <si>
    <t>Коэфф. вариации (%)</t>
  </si>
  <si>
    <t>Итого:</t>
  </si>
  <si>
    <t>РАСЧЕТ НАЧАЛЬНОЙ (МАКСИМАЛЬНОЙ) ЦЕНЫ КОНТРАКТА</t>
  </si>
  <si>
    <t>Сумма</t>
  </si>
  <si>
    <t>Цена включает в себя стоимость Товара, расходы, связанные с погрузоразгрузочными работами, транспортировкой, доставкой Товара до места передачи Заказчику, оформлением всех необходимых документов на Товар, оплату таможенных пошлин, налогов, сборов и другие обязательные платежи, связанные с исполнением Контракта.</t>
  </si>
  <si>
    <t>Кол-во</t>
  </si>
  <si>
    <t>Начальная (максимальная) цена контракта, цена контракта, заключаемого с единственным поставщиком (подрядчиком, исполнителем) определяются посредством использования метода сопоставимых рыночных цен (анализа рынка) в соответствии с частями 2 - 6 статьи 22 Федерального закона от 05.04.2013г. № 44-ФЗ "О контрактной системе в сфере закупок товаров, работ, услуг для обеспечения государственных и муниципальных нужд".</t>
  </si>
  <si>
    <t>Расчет начальной (максимальной) цены контракта (НМЦК) осуществляется по формуле:
 где:</t>
  </si>
  <si>
    <t xml:space="preserve">                  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В целях определения однородности совокупности значений выявленных цен, используемых в расчете НМЦК, заказчиком определяется коэффициент вариации по следующей формуле:</t>
  </si>
  <si>
    <t>где: V - коэффициент вариации;   
                                                - среднее квадратичное отклонение; 
 Цi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</si>
  <si>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Источник ценовой информации № 3 (КП бн от 26.12.24)</t>
  </si>
  <si>
    <t>Средняя арифм. Цена</t>
  </si>
  <si>
    <t>мес.</t>
  </si>
  <si>
    <t xml:space="preserve">Цена за единицу </t>
  </si>
  <si>
    <t>Оказание услуг по сопровождению ЭПС «Система ГАРАНТ»</t>
  </si>
  <si>
    <t>Источник ценовой информации № 1 от 01.06.26</t>
  </si>
  <si>
    <t>Источник ценовой информации № 2 от 01.06.26</t>
  </si>
  <si>
    <t>Источник ценовой информации № 3 от 01.06.26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</si>
</sst>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justify" wrapText="1"/>
    </xf>
    <xf numFmtId="4" fontId="5" fillId="0" borderId="3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3</xdr:row>
      <xdr:rowOff>1500188</xdr:rowOff>
    </xdr:from>
    <xdr:to>
      <xdr:col>8</xdr:col>
      <xdr:colOff>323850</xdr:colOff>
      <xdr:row>4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694" y="3226594"/>
          <a:ext cx="119062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5</xdr:row>
      <xdr:rowOff>171450</xdr:rowOff>
    </xdr:from>
    <xdr:to>
      <xdr:col>1</xdr:col>
      <xdr:colOff>1333500</xdr:colOff>
      <xdr:row>5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661987</xdr:colOff>
      <xdr:row>1</xdr:row>
      <xdr:rowOff>834629</xdr:rowOff>
    </xdr:from>
    <xdr:ext cx="1369093" cy="462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555456" y="1156098"/>
              <a:ext cx="1369093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</m:nary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555456" y="1156098"/>
              <a:ext cx="1369093" cy="4621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НМЦК〗^рын=</a:t>
              </a:r>
              <a:r>
                <a:rPr lang="en-US" sz="1100" b="0" i="0">
                  <a:latin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𝑛∗∑24_(𝑖=1)^𝑛▒</a:t>
              </a:r>
              <a:r>
                <a:rPr lang="ru-RU" sz="1100" b="0" i="0">
                  <a:latin typeface="Cambria Math" panose="02040503050406030204" pitchFamily="18" charset="0"/>
                </a:rPr>
                <a:t>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7144</xdr:colOff>
      <xdr:row>3</xdr:row>
      <xdr:rowOff>36909</xdr:rowOff>
    </xdr:from>
    <xdr:ext cx="63094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7144" y="1691878"/>
              <a:ext cx="63094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144" y="1691878"/>
              <a:ext cx="63094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latin typeface="Cambria Math" panose="02040503050406030204" pitchFamily="18" charset="0"/>
                </a:rPr>
                <a:t>НМЦК〗^рын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A6" sqref="A6:L6"/>
    </sheetView>
  </sheetViews>
  <sheetFormatPr defaultRowHeight="15" x14ac:dyDescent="0.25"/>
  <cols>
    <col min="1" max="1" width="4.85546875" customWidth="1"/>
    <col min="2" max="2" width="20.42578125" customWidth="1"/>
    <col min="3" max="3" width="5.85546875" customWidth="1"/>
    <col min="4" max="4" width="6.7109375" customWidth="1"/>
    <col min="5" max="5" width="12" customWidth="1"/>
    <col min="6" max="7" width="12.140625" customWidth="1"/>
    <col min="8" max="8" width="12.140625" hidden="1" customWidth="1"/>
    <col min="9" max="9" width="9.7109375" customWidth="1"/>
    <col min="10" max="10" width="11.85546875" customWidth="1"/>
    <col min="11" max="11" width="8.42578125" customWidth="1"/>
    <col min="12" max="12" width="12.28515625" customWidth="1"/>
    <col min="13" max="13" width="12.42578125" customWidth="1"/>
  </cols>
  <sheetData>
    <row r="1" spans="1:13" ht="25.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1"/>
    </row>
    <row r="2" spans="1:13" ht="67.5" customHeight="1" x14ac:dyDescent="0.25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4"/>
    </row>
    <row r="3" spans="1:13" ht="43.15" customHeight="1" x14ac:dyDescent="0.25">
      <c r="A3" s="24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0"/>
    </row>
    <row r="4" spans="1:13" ht="140.25" customHeight="1" x14ac:dyDescent="0.25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0"/>
    </row>
    <row r="5" spans="1:13" ht="13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22.25" customHeight="1" x14ac:dyDescent="0.25">
      <c r="A6" s="21" t="s">
        <v>13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4"/>
    </row>
    <row r="7" spans="1:13" ht="15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7" customFormat="1" ht="108" customHeight="1" x14ac:dyDescent="0.25">
      <c r="A8" s="6" t="s">
        <v>0</v>
      </c>
      <c r="B8" s="13" t="s">
        <v>1</v>
      </c>
      <c r="C8" s="6" t="s">
        <v>2</v>
      </c>
      <c r="D8" s="13" t="s">
        <v>9</v>
      </c>
      <c r="E8" s="6" t="s">
        <v>19</v>
      </c>
      <c r="F8" s="6" t="s">
        <v>20</v>
      </c>
      <c r="G8" s="6" t="s">
        <v>21</v>
      </c>
      <c r="H8" s="6" t="s">
        <v>14</v>
      </c>
      <c r="I8" s="5" t="s">
        <v>15</v>
      </c>
      <c r="J8" s="5" t="s">
        <v>3</v>
      </c>
      <c r="K8" s="5" t="s">
        <v>4</v>
      </c>
      <c r="L8" s="5" t="s">
        <v>17</v>
      </c>
      <c r="M8" s="5" t="s">
        <v>7</v>
      </c>
    </row>
    <row r="9" spans="1:13" s="7" customFormat="1" ht="38.25" x14ac:dyDescent="0.25">
      <c r="A9" s="8">
        <v>1</v>
      </c>
      <c r="B9" s="17" t="s">
        <v>18</v>
      </c>
      <c r="C9" s="15" t="s">
        <v>16</v>
      </c>
      <c r="D9" s="14">
        <v>12</v>
      </c>
      <c r="E9" s="18">
        <v>10200</v>
      </c>
      <c r="F9" s="19">
        <v>10700</v>
      </c>
      <c r="G9" s="19">
        <v>11100</v>
      </c>
      <c r="H9" s="6"/>
      <c r="I9" s="9">
        <f t="shared" ref="I9" si="0">ROUND(AVERAGE(E9:G9),2)</f>
        <v>10666.67</v>
      </c>
      <c r="J9" s="9">
        <f t="shared" ref="J9" si="1">STDEV(E9:G9)</f>
        <v>450.92497528228938</v>
      </c>
      <c r="K9" s="9">
        <f t="shared" ref="K9" si="2">J9/I9*100</f>
        <v>4.2274203222026125</v>
      </c>
      <c r="L9" s="9">
        <f>E9</f>
        <v>10200</v>
      </c>
      <c r="M9" s="16">
        <f>L9*D9</f>
        <v>122400</v>
      </c>
    </row>
    <row r="10" spans="1:13" ht="15" customHeight="1" x14ac:dyDescent="0.25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12">
        <f>SUM(M9:M9)</f>
        <v>122400</v>
      </c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7.2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50.25" hidden="1" customHeight="1" x14ac:dyDescent="0.25">
      <c r="A14" s="21" t="s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4"/>
    </row>
    <row r="15" spans="1:13" ht="35.2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8">
    <mergeCell ref="A1:L1"/>
    <mergeCell ref="A14:L14"/>
    <mergeCell ref="A2:L2"/>
    <mergeCell ref="A10:L10"/>
    <mergeCell ref="A4:L4"/>
    <mergeCell ref="A3:L3"/>
    <mergeCell ref="A6:L6"/>
    <mergeCell ref="A12:M1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(44-ФЗ)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2026-06-02T00:58:29Z</dcterms:modified>
</cp:coreProperties>
</file>