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J9" i="1" l="1"/>
  <c r="M9" i="1" s="1"/>
  <c r="J10" i="1"/>
  <c r="M10" i="1" s="1"/>
  <c r="J11" i="1"/>
  <c r="K11" i="1" s="1"/>
  <c r="L11" i="1" s="1"/>
  <c r="J12" i="1"/>
  <c r="K12" i="1" s="1"/>
  <c r="L12" i="1" s="1"/>
  <c r="J13" i="1"/>
  <c r="M13" i="1" s="1"/>
  <c r="M14" i="1"/>
  <c r="J14" i="1"/>
  <c r="K14" i="1" s="1"/>
  <c r="L14" i="1" s="1"/>
  <c r="M11" i="1" l="1"/>
  <c r="K9" i="1"/>
  <c r="L9" i="1" s="1"/>
  <c r="K10" i="1"/>
  <c r="L10" i="1" s="1"/>
  <c r="M12" i="1"/>
  <c r="K13" i="1"/>
  <c r="L13" i="1" s="1"/>
  <c r="J15" i="1"/>
  <c r="K15" i="1" s="1"/>
  <c r="L15" i="1" s="1"/>
  <c r="J8" i="1"/>
  <c r="K8" i="1" s="1"/>
  <c r="L8" i="1" s="1"/>
  <c r="M15" i="1" l="1"/>
  <c r="M8" i="1"/>
  <c r="M16" i="1" l="1"/>
</calcChain>
</file>

<file path=xl/sharedStrings.xml><?xml version="1.0" encoding="utf-8"?>
<sst xmlns="http://schemas.openxmlformats.org/spreadsheetml/2006/main" count="38" uniqueCount="31">
  <si>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</si>
  <si>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</si>
  <si>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</si>
  <si>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</si>
  <si>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</si>
  <si>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</si>
  <si>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</si>
  <si>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</si>
  <si>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</si>
  <si>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</si>
  <si>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</si>
  <si>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</si>
  <si>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</si>
  <si>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</si>
  <si>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</si>
  <si>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</si>
  <si>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</si>
  <si>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</si>
  <si>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Шт.</t>
  </si>
  <si>
    <t>Ключ-трещотка СИБРТЕХ 1/2" 323мм 2-х компонентная рукоятка</t>
  </si>
  <si>
    <t>Головка торцевая THORVIK 1/2" 17мм</t>
  </si>
  <si>
    <t>Изолента ОНЛАЙТ ХБ 0,35х20мм 30м 375г черный</t>
  </si>
  <si>
    <t>Ключ комбинированный UGO LOKS 17мм</t>
  </si>
  <si>
    <t>Ключ комбинированный UGO LOKS 19мм</t>
  </si>
  <si>
    <t>Строп 2-х петлевой TOP AUTO полиэстер 3т 3м</t>
  </si>
  <si>
    <t>Стропа динамическая TOP AUTO 70мм 6м 7,0т</t>
  </si>
  <si>
    <t>Клей POXIPOL метал 0,07 л</t>
  </si>
  <si>
    <t>Ценовое предложение 2 вх №  от</t>
  </si>
  <si>
    <t>Ценовое предложение 3 вх №  от</t>
  </si>
  <si>
    <t>Ценовое предложение 1 вх № 560-з от 23.06.2026</t>
  </si>
  <si>
    <t>Обоснование начальной (максимальной) цены Контракта на поставку расходных материалов для пробоотборных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</si>
</sst>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7"/>
  <sheetViews>
    <sheetView tabSelected="1" workbookViewId="0">
      <selection activeCell="A2" sqref="A2:N2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4" customWidth="1"/>
    <col min="6" max="6" width="15.140625" style="4" customWidth="1"/>
    <col min="7" max="7" width="14.5703125" style="4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24" max="24" width="10.5703125" bestFit="1" customWidth="1"/>
  </cols>
  <sheetData>
    <row r="1" spans="1:5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54" x14ac:dyDescent="0.2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54" ht="14.45" customHeight="1" x14ac:dyDescent="0.25">
      <c r="A3" s="16" t="s">
        <v>16</v>
      </c>
      <c r="B3" s="16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</row>
    <row r="4" spans="1:54" ht="72.75" customHeight="1" x14ac:dyDescent="0.2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9" t="s">
        <v>17</v>
      </c>
      <c r="L4" s="19"/>
      <c r="M4" s="19"/>
      <c r="N4" s="19"/>
    </row>
    <row r="5" spans="1:54" ht="15.6" customHeigh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54" ht="62.45" customHeight="1" x14ac:dyDescent="0.25">
      <c r="A6" s="25" t="s">
        <v>3</v>
      </c>
      <c r="B6" s="25" t="s">
        <v>15</v>
      </c>
      <c r="C6" s="25" t="s">
        <v>4</v>
      </c>
      <c r="D6" s="25" t="s">
        <v>5</v>
      </c>
      <c r="E6" s="26" t="s">
        <v>6</v>
      </c>
      <c r="F6" s="26"/>
      <c r="G6" s="26"/>
      <c r="H6" s="26"/>
      <c r="I6" s="26"/>
      <c r="J6" s="27" t="s">
        <v>7</v>
      </c>
      <c r="K6" s="27"/>
      <c r="L6" s="27"/>
      <c r="M6" s="26" t="s">
        <v>8</v>
      </c>
      <c r="N6" s="26"/>
    </row>
    <row r="7" spans="1:54" ht="133.5" customHeight="1" x14ac:dyDescent="0.25">
      <c r="A7" s="25"/>
      <c r="B7" s="25"/>
      <c r="C7" s="25"/>
      <c r="D7" s="25"/>
      <c r="E7" s="3" t="s">
        <v>29</v>
      </c>
      <c r="F7" s="3" t="s">
        <v>27</v>
      </c>
      <c r="G7" s="3" t="s">
        <v>28</v>
      </c>
      <c r="H7" s="7" t="s">
        <v>9</v>
      </c>
      <c r="I7" s="7" t="s">
        <v>10</v>
      </c>
      <c r="J7" s="8" t="s">
        <v>11</v>
      </c>
      <c r="K7" s="7" t="s">
        <v>12</v>
      </c>
      <c r="L7" s="7" t="s">
        <v>13</v>
      </c>
      <c r="M7" s="26" t="s">
        <v>14</v>
      </c>
      <c r="N7" s="26"/>
    </row>
    <row r="8" spans="1:54" s="10" customFormat="1" ht="25.5" x14ac:dyDescent="0.25">
      <c r="A8" s="9">
        <v>1</v>
      </c>
      <c r="B8" s="5" t="s">
        <v>19</v>
      </c>
      <c r="C8" s="9" t="s">
        <v>18</v>
      </c>
      <c r="D8" s="9">
        <v>1</v>
      </c>
      <c r="E8" s="5">
        <v>1165</v>
      </c>
      <c r="F8" s="5"/>
      <c r="G8" s="5"/>
      <c r="H8" s="9"/>
      <c r="I8" s="9"/>
      <c r="J8" s="6">
        <f t="shared" ref="J8:J15" si="0">AVERAGE(E8:G8)</f>
        <v>1165</v>
      </c>
      <c r="K8" s="6">
        <f t="shared" ref="K8:K15" si="1">SQRT(((SUM((POWER(G8-J8,2)),(POWER(F8-J8,2)),(POWER(E8-J8,2)),)/(COLUMNS(E8:G8)-1))))</f>
        <v>1165</v>
      </c>
      <c r="L8" s="6">
        <f t="shared" ref="L8:L15" si="2">K8/J8*100</f>
        <v>100</v>
      </c>
      <c r="M8" s="29">
        <f>J8*D8</f>
        <v>1165</v>
      </c>
      <c r="N8" s="29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2"/>
    </row>
    <row r="9" spans="1:54" s="10" customFormat="1" ht="25.5" x14ac:dyDescent="0.25">
      <c r="A9" s="9">
        <v>2</v>
      </c>
      <c r="B9" s="5" t="s">
        <v>20</v>
      </c>
      <c r="C9" s="9" t="s">
        <v>18</v>
      </c>
      <c r="D9" s="9">
        <v>1</v>
      </c>
      <c r="E9" s="5">
        <v>229</v>
      </c>
      <c r="F9" s="5"/>
      <c r="G9" s="5"/>
      <c r="H9" s="9"/>
      <c r="I9" s="9"/>
      <c r="J9" s="6">
        <f t="shared" si="0"/>
        <v>229</v>
      </c>
      <c r="K9" s="6">
        <f t="shared" si="1"/>
        <v>229</v>
      </c>
      <c r="L9" s="6">
        <f t="shared" si="2"/>
        <v>100</v>
      </c>
      <c r="M9" s="29">
        <f t="shared" ref="M9" si="3">J9*D9</f>
        <v>229</v>
      </c>
      <c r="N9" s="29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2"/>
    </row>
    <row r="10" spans="1:54" s="10" customFormat="1" ht="25.5" x14ac:dyDescent="0.25">
      <c r="A10" s="9">
        <v>3</v>
      </c>
      <c r="B10" s="5" t="s">
        <v>21</v>
      </c>
      <c r="C10" s="9" t="s">
        <v>18</v>
      </c>
      <c r="D10" s="9">
        <v>3</v>
      </c>
      <c r="E10" s="5">
        <v>439</v>
      </c>
      <c r="F10" s="5"/>
      <c r="G10" s="5"/>
      <c r="H10" s="9"/>
      <c r="I10" s="9"/>
      <c r="J10" s="6">
        <f t="shared" ref="J10" si="4">AVERAGE(E10:G10)</f>
        <v>439</v>
      </c>
      <c r="K10" s="6">
        <f t="shared" ref="K10" si="5">SQRT(((SUM((POWER(G10-J10,2)),(POWER(F10-J10,2)),(POWER(E10-J10,2)),)/(COLUMNS(E10:G10)-1))))</f>
        <v>439</v>
      </c>
      <c r="L10" s="6">
        <f t="shared" ref="L10" si="6">K10/J10*100</f>
        <v>100</v>
      </c>
      <c r="M10" s="29">
        <f t="shared" ref="M10" si="7">J10*D10</f>
        <v>1317</v>
      </c>
      <c r="N10" s="29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2"/>
    </row>
    <row r="11" spans="1:54" s="10" customFormat="1" ht="25.5" x14ac:dyDescent="0.25">
      <c r="A11" s="9">
        <v>4</v>
      </c>
      <c r="B11" s="5" t="s">
        <v>22</v>
      </c>
      <c r="C11" s="9" t="s">
        <v>18</v>
      </c>
      <c r="D11" s="9">
        <v>2</v>
      </c>
      <c r="E11" s="5">
        <v>239</v>
      </c>
      <c r="F11" s="5"/>
      <c r="G11" s="5"/>
      <c r="H11" s="9"/>
      <c r="I11" s="9"/>
      <c r="J11" s="6">
        <f t="shared" si="0"/>
        <v>239</v>
      </c>
      <c r="K11" s="6">
        <f t="shared" si="1"/>
        <v>239</v>
      </c>
      <c r="L11" s="6">
        <f t="shared" si="2"/>
        <v>100</v>
      </c>
      <c r="M11" s="29">
        <f t="shared" ref="M11" si="8">J11*D11</f>
        <v>478</v>
      </c>
      <c r="N11" s="29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2"/>
    </row>
    <row r="12" spans="1:54" s="10" customFormat="1" ht="25.5" x14ac:dyDescent="0.25">
      <c r="A12" s="9">
        <v>5</v>
      </c>
      <c r="B12" s="5" t="s">
        <v>23</v>
      </c>
      <c r="C12" s="9" t="s">
        <v>18</v>
      </c>
      <c r="D12" s="9">
        <v>2</v>
      </c>
      <c r="E12" s="5">
        <v>269</v>
      </c>
      <c r="F12" s="5"/>
      <c r="G12" s="5"/>
      <c r="H12" s="9"/>
      <c r="I12" s="9"/>
      <c r="J12" s="6">
        <f t="shared" ref="J12" si="9">AVERAGE(E12:G12)</f>
        <v>269</v>
      </c>
      <c r="K12" s="6">
        <f t="shared" ref="K12" si="10">SQRT(((SUM((POWER(G12-J12,2)),(POWER(F12-J12,2)),(POWER(E12-J12,2)),)/(COLUMNS(E12:G12)-1))))</f>
        <v>269</v>
      </c>
      <c r="L12" s="6">
        <f t="shared" ref="L12" si="11">K12/J12*100</f>
        <v>100</v>
      </c>
      <c r="M12" s="29">
        <f t="shared" ref="M12" si="12">J12*D12</f>
        <v>538</v>
      </c>
      <c r="N12" s="29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2"/>
    </row>
    <row r="13" spans="1:54" s="10" customFormat="1" ht="25.5" x14ac:dyDescent="0.25">
      <c r="A13" s="9">
        <v>6</v>
      </c>
      <c r="B13" s="5" t="s">
        <v>24</v>
      </c>
      <c r="C13" s="9" t="s">
        <v>18</v>
      </c>
      <c r="D13" s="9">
        <v>2</v>
      </c>
      <c r="E13" s="5">
        <v>1469</v>
      </c>
      <c r="F13" s="5"/>
      <c r="G13" s="5"/>
      <c r="H13" s="9"/>
      <c r="I13" s="9"/>
      <c r="J13" s="6">
        <f t="shared" si="0"/>
        <v>1469</v>
      </c>
      <c r="K13" s="6">
        <f t="shared" si="1"/>
        <v>1469</v>
      </c>
      <c r="L13" s="6">
        <f t="shared" si="2"/>
        <v>100</v>
      </c>
      <c r="M13" s="29">
        <f t="shared" ref="M13" si="13">J13*D13</f>
        <v>2938</v>
      </c>
      <c r="N13" s="29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2"/>
    </row>
    <row r="14" spans="1:54" s="10" customFormat="1" ht="25.5" x14ac:dyDescent="0.25">
      <c r="A14" s="9">
        <v>7</v>
      </c>
      <c r="B14" s="5" t="s">
        <v>25</v>
      </c>
      <c r="C14" s="9" t="s">
        <v>18</v>
      </c>
      <c r="D14" s="9">
        <v>1</v>
      </c>
      <c r="E14" s="5">
        <v>2399</v>
      </c>
      <c r="F14" s="5"/>
      <c r="G14" s="5"/>
      <c r="H14" s="9"/>
      <c r="I14" s="9"/>
      <c r="J14" s="6">
        <f t="shared" ref="J14" si="14">AVERAGE(E14:G14)</f>
        <v>2399</v>
      </c>
      <c r="K14" s="6">
        <f t="shared" ref="K14" si="15">SQRT(((SUM((POWER(G14-J14,2)),(POWER(F14-J14,2)),(POWER(E14-J14,2)),)/(COLUMNS(E14:G14)-1))))</f>
        <v>2399</v>
      </c>
      <c r="L14" s="6">
        <f t="shared" ref="L14" si="16">K14/J14*100</f>
        <v>100</v>
      </c>
      <c r="M14" s="29">
        <f t="shared" ref="M14" si="17">J14*D14</f>
        <v>2399</v>
      </c>
      <c r="N14" s="29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2"/>
    </row>
    <row r="15" spans="1:54" s="10" customFormat="1" x14ac:dyDescent="0.25">
      <c r="A15" s="9">
        <v>8</v>
      </c>
      <c r="B15" s="5" t="s">
        <v>26</v>
      </c>
      <c r="C15" s="9" t="s">
        <v>18</v>
      </c>
      <c r="D15" s="9">
        <v>2</v>
      </c>
      <c r="E15" s="5">
        <v>1283</v>
      </c>
      <c r="F15" s="5"/>
      <c r="G15" s="5"/>
      <c r="H15" s="9"/>
      <c r="I15" s="9"/>
      <c r="J15" s="6">
        <f t="shared" si="0"/>
        <v>1283</v>
      </c>
      <c r="K15" s="6">
        <f t="shared" si="1"/>
        <v>1283</v>
      </c>
      <c r="L15" s="6">
        <f t="shared" si="2"/>
        <v>100</v>
      </c>
      <c r="M15" s="29">
        <f t="shared" ref="M15" si="18">J15*D15</f>
        <v>2566</v>
      </c>
      <c r="N15" s="29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2"/>
    </row>
    <row r="16" spans="1:54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8">
        <f>SUM(M8:N15)</f>
        <v>11630</v>
      </c>
      <c r="N16" s="28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0:12" x14ac:dyDescent="0.25">
      <c r="J17" s="20"/>
      <c r="K17" s="20"/>
      <c r="L17" s="20"/>
    </row>
  </sheetData>
  <mergeCells count="26">
    <mergeCell ref="M12:N12"/>
    <mergeCell ref="M11:N11"/>
    <mergeCell ref="M10:N10"/>
    <mergeCell ref="M9:N9"/>
    <mergeCell ref="J17:L17"/>
    <mergeCell ref="A16:L16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16:N16"/>
    <mergeCell ref="M8:N8"/>
    <mergeCell ref="M15:N15"/>
    <mergeCell ref="M14:N14"/>
    <mergeCell ref="M13:N13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2026-06-23T08:41:29Z</dcterms:modified>
</cp:coreProperties>
</file>