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ozhkovVLV\AppData\Local\LANIT\LanDocs\EditedFiles\"/>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Лист1!$B$35</definedName>
    <definedName name="_ftn7" localSheetId="0">Лист1!$B$36</definedName>
    <definedName name="_ftn8" localSheetId="0">Лист1!$B$37</definedName>
    <definedName name="_ftn9" localSheetId="0">Лист1!$B$38</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1" l="1"/>
  <c r="N18" i="1"/>
  <c r="N19" i="1" l="1"/>
  <c r="N20" i="1"/>
  <c r="N21" i="1"/>
  <c r="N22" i="1"/>
  <c r="N23" i="1"/>
  <c r="N24" i="1"/>
  <c r="N25" i="1"/>
  <c r="N26" i="1"/>
  <c r="N27" i="1"/>
  <c r="N28" i="1"/>
  <c r="N29" i="1"/>
  <c r="L18" i="1"/>
  <c r="L19" i="1" l="1"/>
  <c r="L20" i="1"/>
  <c r="L21" i="1"/>
  <c r="L22" i="1"/>
  <c r="L23" i="1"/>
  <c r="L24" i="1"/>
  <c r="L25" i="1"/>
  <c r="L26" i="1"/>
  <c r="L27" i="1"/>
  <c r="L28" i="1"/>
  <c r="L29" i="1"/>
  <c r="K25" i="1" l="1"/>
  <c r="K19" i="1" l="1"/>
  <c r="K20" i="1"/>
  <c r="K21" i="1"/>
  <c r="K22" i="1"/>
  <c r="K24" i="1"/>
  <c r="K26" i="1"/>
  <c r="K27" i="1"/>
  <c r="K28" i="1"/>
  <c r="K29" i="1"/>
  <c r="K18" i="1" l="1"/>
  <c r="N30" i="1" l="1"/>
</calcChain>
</file>

<file path=xl/sharedStrings.xml><?xml version="1.0" encoding="utf-8"?>
<sst xmlns="http://schemas.openxmlformats.org/spreadsheetml/2006/main" count="77" uniqueCount="43">
  <si>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</si>
  <si>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</si>
  <si>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</si>
  <si>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</si>
  <si>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</si>
  <si>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</si>
  <si>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</si>
  <si>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</si>
  <si>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</si>
  <si>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</si>
  <si>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шт.</t>
  </si>
  <si>
    <t>*</t>
  </si>
  <si>
    <t>Обоснование начальной (максимальной) цены контракта</t>
  </si>
  <si>
    <t>Предмет контракта:    Оказание услуг по поверке средств измерения для обеспечения нужд Управления Федерального казначейства по Самарской области</t>
  </si>
  <si>
    <t>Поверка газоанализатора Seitron</t>
  </si>
  <si>
    <t>Поверка газоанализатора СЗ-1-2Г</t>
  </si>
  <si>
    <t>Поверка газоанализатора СЗ-2-2В</t>
  </si>
  <si>
    <t>Поверка газоанализатора СГГ 10-Б</t>
  </si>
  <si>
    <t>Поверка газоанализатора Электроника</t>
  </si>
  <si>
    <t>Поверка манометра МП-100</t>
  </si>
  <si>
    <t>Ценовые значения анализа рынка</t>
  </si>
  <si>
    <t>Типовая принадлежность</t>
  </si>
  <si>
    <t>Кол-во</t>
  </si>
  <si>
    <t>Цена за единицу с учетом нормативных затрат</t>
  </si>
  <si>
    <t>Итоговое значение НМЦК (ЦК) (руб.)</t>
  </si>
  <si>
    <t>Всего НМЦК (ЦК)/цена единицы товара (работы, услуги) с учетом ЛБО (руб.)</t>
  </si>
  <si>
    <t>Итого цена единицы товара (работы, услуги) в том числе с учетом ЛБО (руб.)</t>
  </si>
  <si>
    <t>-</t>
  </si>
  <si>
    <t>Поверка термопреобразователь КТС-Б</t>
  </si>
  <si>
    <t>Поверка термопреобразователь ТС-Б</t>
  </si>
  <si>
    <t>Поверка расходомер ПРЭМ-Ду 32</t>
  </si>
  <si>
    <t>Поверка расходомер ПРЭМ-Ду 20</t>
  </si>
  <si>
    <t>Поверка счетчик газовый BK-G6</t>
  </si>
  <si>
    <t>Поверка счетчик газовый CГБ-G6</t>
  </si>
  <si>
    <t>Источник № 3 вх. 
№ 5229 от 01.07.2026</t>
  </si>
  <si>
    <t>Источник № 1 вх.    № 5230 от 01.07.2026</t>
  </si>
  <si>
    <t>Используемый метод определения НМЦК: Метод сопоставимых рыночных цен (анализ рынка цен)</t>
  </si>
  <si>
    <t xml:space="preserve">Наименование товара, работы, услуги по КТРУ </t>
  </si>
  <si>
    <t>Цена государственного контракта включает в себя все налоги, сборы, пошлины и другие обязательные платежи, которые Исполнитель должен оплачивать в соответствии с условиями гоударственного контракта, или на иных основаниях, в том числе транспортные расходы.</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</si>
  <si>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</si>
  <si>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Дата подготовки обоснования НМЦК:                    09.07.2026</t>
  </si>
  <si>
    <t>Источник № 2 вх.     № 5482 от 08.07.2026</t>
  </si>
  <si>
    <t>Реквизиты запросов ценовой информации (в т.ч. в ЕИС): Запрос направлен в 5 организаций: исх. № 59-28-23/3274 от 19.06.2026, в ЕИС № 0811400000126000542 от 18.06.2026.
Ответ получен от 3 (трех) организаций на основании данной информации произведен расчет НМЦК (ЦК): Источник № 1 - вх. № 5230 от 01.07.2026, Источник № 2 - вх. № 5482 от 08.07.2026, Источник № 3 - вх. № 5229 от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</si>
</sst>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u/>
      <sz val="11"/>
      <color theme="10"/>
      <name val="Calibri"/>
      <family val="2"/>
      <charset val="204"/>
      <scheme val="minor"/>
    </font>
    <font>
      <u/>
      <sz val="12"/>
      <color theme="10"/>
      <name val="Times New Roman"/>
      <family val="1"/>
      <charset val="204"/>
    </font>
    <font>
      <sz val="11"/>
      <color theme="1"/>
      <name val="Calibri"/>
      <family val="2"/>
      <charset val="204"/>
      <scheme val="minor"/>
    </font>
    <font>
      <sz val="12"/>
      <name val="Times New Roman"/>
      <family val="1"/>
      <charset val="204"/>
    </font>
    <font>
      <sz val="12"/>
      <color indexed="8"/>
      <name val="Times New Roman"/>
      <family val="1"/>
      <charset val="204"/>
    </font>
    <font>
      <sz val="10"/>
      <color indexed="8"/>
      <name val="Times New Roman"/>
      <family val="1"/>
      <charset val="204"/>
    </font>
    <font>
      <sz val="11"/>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43" fontId="5" fillId="0" borderId="0" applyFont="0" applyFill="0" applyBorder="0" applyAlignment="0" applyProtection="0"/>
  </cellStyleXfs>
  <cellXfs count="29">
    <xf numFmtId="0" fontId="0" fillId="0" borderId="0" xfId="0"/>
    <xf numFmtId="0" fontId="1" fillId="0" borderId="0" xfId="0" applyFont="1" applyAlignment="1">
      <alignment wrapText="1"/>
    </xf>
    <xf numFmtId="0" fontId="7"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43" fontId="1" fillId="0" borderId="1" xfId="2" applyFont="1" applyBorder="1" applyAlignment="1">
      <alignment horizontal="center" vertical="center" wrapText="1"/>
    </xf>
    <xf numFmtId="0" fontId="1"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4" fontId="1" fillId="0" borderId="0" xfId="0" applyNumberFormat="1" applyFont="1" applyAlignment="1">
      <alignment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4" fontId="1" fillId="0" borderId="1" xfId="0" applyNumberFormat="1" applyFont="1" applyBorder="1" applyAlignment="1">
      <alignment horizont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horizontal="left" vertical="center" wrapText="1"/>
    </xf>
    <xf numFmtId="4" fontId="6" fillId="0" borderId="1" xfId="0" applyNumberFormat="1" applyFont="1" applyBorder="1" applyAlignment="1">
      <alignment horizontal="center" vertical="center" wrapText="1"/>
    </xf>
    <xf numFmtId="0" fontId="6" fillId="0" borderId="0" xfId="0" applyFont="1" applyAlignment="1">
      <alignment wrapText="1"/>
    </xf>
    <xf numFmtId="0" fontId="4" fillId="0" borderId="0" xfId="1" applyFont="1" applyAlignment="1">
      <alignment horizontal="left" vertical="center" wrapText="1"/>
    </xf>
    <xf numFmtId="0" fontId="6" fillId="0" borderId="1" xfId="0" applyFont="1" applyBorder="1" applyAlignment="1">
      <alignment horizontal="center" vertical="center" wrapText="1"/>
    </xf>
    <xf numFmtId="0" fontId="1" fillId="0" borderId="1" xfId="0" applyFont="1" applyBorder="1" applyAlignment="1">
      <alignment horizontal="right" vertical="center" wrapText="1"/>
    </xf>
    <xf numFmtId="43" fontId="2"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8" fillId="0" borderId="0" xfId="0" applyFont="1" applyAlignment="1">
      <alignment horizontal="left" vertical="center" wrapText="1" shrinkToFit="1"/>
    </xf>
    <xf numFmtId="0" fontId="9" fillId="3" borderId="0" xfId="0" applyFont="1" applyFill="1" applyAlignment="1">
      <alignment horizontal="left" vertical="center" wrapText="1" shrinkToFit="1"/>
    </xf>
    <xf numFmtId="0" fontId="2" fillId="0" borderId="0" xfId="0" applyFont="1" applyAlignment="1">
      <alignment horizontal="center" wrapText="1"/>
    </xf>
    <xf numFmtId="0" fontId="6" fillId="0" borderId="0" xfId="0" applyFont="1" applyBorder="1" applyAlignment="1">
      <alignment horizontal="left" vertical="center" wrapText="1"/>
    </xf>
    <xf numFmtId="0" fontId="6"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8"/>
  <sheetViews>
    <sheetView tabSelected="1" topLeftCell="B10" zoomScale="85" zoomScaleNormal="85" workbookViewId="0">
      <selection activeCell="B7" sqref="B7:R7"/>
    </sheetView>
  </sheetViews>
  <sheetFormatPr defaultRowHeight="15.75" x14ac:dyDescent="0.25"/>
  <cols>
    <col min="1" max="1" width="3.7109375" style="1" customWidth="1"/>
    <col min="2" max="2" width="6" style="1" customWidth="1"/>
    <col min="3" max="3" width="19.7109375" style="1" customWidth="1"/>
    <col min="4" max="4" width="41.5703125" style="1" customWidth="1"/>
    <col min="5" max="5" width="20.5703125" style="1" customWidth="1"/>
    <col min="6" max="13" width="12.85546875" style="1" customWidth="1"/>
    <col min="14" max="14" width="15.42578125" style="1" customWidth="1"/>
    <col min="15" max="15" width="6" style="1" customWidth="1"/>
    <col min="16" max="17" width="12.85546875" style="1" customWidth="1"/>
    <col min="18" max="18" width="14.85546875" style="1" customWidth="1"/>
    <col min="19" max="19" width="12.42578125" style="1" bestFit="1" customWidth="1"/>
    <col min="20" max="16384" width="9.140625" style="1"/>
  </cols>
  <sheetData>
    <row r="1" spans="2:18" ht="60" customHeight="1" x14ac:dyDescent="0.25">
      <c r="B1" s="23" t="s">
        <v>12</v>
      </c>
      <c r="C1" s="23"/>
      <c r="D1" s="23"/>
      <c r="E1" s="23"/>
      <c r="F1" s="23"/>
      <c r="G1" s="23"/>
      <c r="H1" s="23"/>
      <c r="I1" s="23"/>
      <c r="J1" s="23"/>
      <c r="K1" s="23"/>
      <c r="L1" s="23"/>
      <c r="M1" s="23"/>
      <c r="N1" s="23"/>
      <c r="O1" s="23"/>
      <c r="P1" s="23"/>
      <c r="Q1" s="23"/>
      <c r="R1" s="23"/>
    </row>
    <row r="4" spans="2:18" x14ac:dyDescent="0.25">
      <c r="B4" s="24" t="s">
        <v>40</v>
      </c>
      <c r="C4" s="24"/>
      <c r="D4" s="24"/>
      <c r="E4" s="24"/>
      <c r="F4" s="24"/>
      <c r="G4" s="24"/>
      <c r="H4" s="24"/>
      <c r="I4" s="24"/>
      <c r="J4" s="24"/>
      <c r="K4" s="24"/>
      <c r="L4" s="24"/>
      <c r="M4" s="24"/>
      <c r="N4" s="24"/>
      <c r="O4" s="24"/>
      <c r="P4" s="24"/>
      <c r="Q4" s="24"/>
      <c r="R4" s="24"/>
    </row>
    <row r="5" spans="2:18" ht="24" customHeight="1" x14ac:dyDescent="0.25">
      <c r="B5" s="25" t="s">
        <v>13</v>
      </c>
      <c r="C5" s="25"/>
      <c r="D5" s="25"/>
      <c r="E5" s="25"/>
      <c r="F5" s="25"/>
      <c r="G5" s="25"/>
      <c r="H5" s="25"/>
      <c r="I5" s="25"/>
      <c r="J5" s="25"/>
      <c r="K5" s="25"/>
      <c r="L5" s="25"/>
      <c r="M5" s="25"/>
      <c r="N5" s="25"/>
      <c r="O5" s="25"/>
      <c r="P5" s="25"/>
      <c r="Q5" s="25"/>
      <c r="R5" s="25"/>
    </row>
    <row r="6" spans="2:18" ht="29.25" customHeight="1" x14ac:dyDescent="0.25">
      <c r="B6" s="25" t="s">
        <v>36</v>
      </c>
      <c r="C6" s="25"/>
      <c r="D6" s="25"/>
      <c r="E6" s="25"/>
      <c r="F6" s="25"/>
      <c r="G6" s="25"/>
      <c r="H6" s="25"/>
      <c r="I6" s="25"/>
      <c r="J6" s="25"/>
      <c r="K6" s="25"/>
      <c r="L6" s="25"/>
      <c r="M6" s="25"/>
      <c r="N6" s="25"/>
      <c r="O6" s="25"/>
      <c r="P6" s="25"/>
      <c r="Q6" s="25"/>
      <c r="R6" s="25"/>
    </row>
    <row r="7" spans="2:18" ht="40.5" customHeight="1" x14ac:dyDescent="0.25">
      <c r="B7" s="25" t="s">
        <v>42</v>
      </c>
      <c r="C7" s="25"/>
      <c r="D7" s="25"/>
      <c r="E7" s="25"/>
      <c r="F7" s="25"/>
      <c r="G7" s="25"/>
      <c r="H7" s="25"/>
      <c r="I7" s="25"/>
      <c r="J7" s="25"/>
      <c r="K7" s="25"/>
      <c r="L7" s="25"/>
      <c r="M7" s="25"/>
      <c r="N7" s="25"/>
      <c r="O7" s="25"/>
      <c r="P7" s="25"/>
      <c r="Q7" s="25"/>
      <c r="R7" s="25"/>
    </row>
    <row r="8" spans="2:18" x14ac:dyDescent="0.25">
      <c r="B8" s="13"/>
      <c r="C8" s="13"/>
      <c r="D8" s="13"/>
      <c r="E8" s="13"/>
      <c r="F8" s="13"/>
      <c r="G8" s="13"/>
      <c r="H8" s="13"/>
      <c r="I8" s="13"/>
      <c r="J8" s="13"/>
      <c r="K8" s="13"/>
      <c r="L8" s="13"/>
      <c r="M8" s="13"/>
      <c r="N8" s="13"/>
      <c r="O8" s="13"/>
      <c r="P8" s="13"/>
      <c r="Q8" s="13"/>
      <c r="R8" s="13"/>
    </row>
    <row r="9" spans="2:18" ht="37.5" customHeight="1" x14ac:dyDescent="0.25">
      <c r="B9" s="25" t="s">
        <v>0</v>
      </c>
      <c r="C9" s="25"/>
      <c r="D9" s="25"/>
      <c r="E9" s="25"/>
      <c r="F9" s="25"/>
      <c r="G9" s="25"/>
      <c r="H9" s="25"/>
      <c r="I9" s="25"/>
      <c r="J9" s="25"/>
      <c r="K9" s="25"/>
      <c r="L9" s="25"/>
      <c r="M9" s="25"/>
      <c r="N9" s="25"/>
      <c r="O9" s="25"/>
      <c r="P9" s="25"/>
      <c r="Q9" s="25"/>
      <c r="R9" s="25"/>
    </row>
    <row r="10" spans="2:18" ht="34.5" customHeight="1" x14ac:dyDescent="0.25">
      <c r="B10" s="25" t="s">
        <v>7</v>
      </c>
      <c r="C10" s="25"/>
      <c r="D10" s="25"/>
      <c r="E10" s="25"/>
      <c r="F10" s="25"/>
      <c r="G10" s="25"/>
      <c r="H10" s="25"/>
      <c r="I10" s="25"/>
      <c r="J10" s="25"/>
      <c r="K10" s="25"/>
      <c r="L10" s="25"/>
      <c r="M10" s="25"/>
      <c r="N10" s="25"/>
      <c r="O10" s="25"/>
      <c r="P10" s="25"/>
      <c r="Q10" s="25"/>
      <c r="R10" s="25"/>
    </row>
    <row r="11" spans="2:18" x14ac:dyDescent="0.25">
      <c r="B11" s="15"/>
      <c r="C11" s="15"/>
      <c r="D11" s="15"/>
      <c r="E11" s="15"/>
      <c r="F11" s="15"/>
      <c r="G11" s="15"/>
      <c r="H11" s="15"/>
      <c r="I11" s="15"/>
      <c r="J11" s="15"/>
      <c r="K11" s="15"/>
      <c r="L11" s="15"/>
      <c r="M11" s="15"/>
      <c r="N11" s="15"/>
      <c r="O11" s="15"/>
      <c r="P11" s="15"/>
      <c r="Q11" s="15"/>
      <c r="R11" s="15"/>
    </row>
    <row r="12" spans="2:18" x14ac:dyDescent="0.25">
      <c r="B12" s="15"/>
      <c r="C12" s="15"/>
      <c r="D12" s="15"/>
      <c r="E12" s="15"/>
      <c r="F12" s="15"/>
      <c r="G12" s="15"/>
      <c r="H12" s="15"/>
      <c r="I12" s="15"/>
      <c r="J12" s="15"/>
      <c r="K12" s="15"/>
      <c r="L12" s="15"/>
      <c r="M12" s="15"/>
      <c r="N12" s="15"/>
      <c r="O12" s="15"/>
      <c r="P12" s="15"/>
      <c r="Q12" s="15"/>
      <c r="R12" s="15"/>
    </row>
    <row r="13" spans="2:18" x14ac:dyDescent="0.25">
      <c r="B13" s="17" t="s">
        <v>8</v>
      </c>
      <c r="C13" s="17" t="s">
        <v>37</v>
      </c>
      <c r="D13" s="17" t="s">
        <v>1</v>
      </c>
      <c r="E13" s="17" t="s">
        <v>21</v>
      </c>
      <c r="F13" s="17" t="s">
        <v>2</v>
      </c>
      <c r="G13" s="17" t="s">
        <v>22</v>
      </c>
      <c r="H13" s="17" t="s">
        <v>3</v>
      </c>
      <c r="I13" s="17"/>
      <c r="J13" s="17"/>
      <c r="K13" s="17"/>
      <c r="L13" s="17"/>
      <c r="M13" s="17"/>
      <c r="N13" s="17"/>
      <c r="O13" s="17"/>
      <c r="P13" s="17" t="s">
        <v>26</v>
      </c>
      <c r="Q13" s="17" t="s">
        <v>25</v>
      </c>
      <c r="R13" s="15"/>
    </row>
    <row r="14" spans="2:18" ht="28.5" customHeight="1" x14ac:dyDescent="0.25">
      <c r="B14" s="17"/>
      <c r="C14" s="17"/>
      <c r="D14" s="17"/>
      <c r="E14" s="17"/>
      <c r="F14" s="17"/>
      <c r="G14" s="17"/>
      <c r="H14" s="17" t="s">
        <v>20</v>
      </c>
      <c r="I14" s="17"/>
      <c r="J14" s="17"/>
      <c r="K14" s="17" t="s">
        <v>4</v>
      </c>
      <c r="L14" s="17" t="s">
        <v>9</v>
      </c>
      <c r="M14" s="26" t="s">
        <v>23</v>
      </c>
      <c r="N14" s="17" t="s">
        <v>24</v>
      </c>
      <c r="O14" s="17"/>
      <c r="P14" s="17"/>
      <c r="Q14" s="17"/>
      <c r="R14" s="15"/>
    </row>
    <row r="15" spans="2:18" ht="72.75" customHeight="1" x14ac:dyDescent="0.25">
      <c r="B15" s="17"/>
      <c r="C15" s="17"/>
      <c r="D15" s="17"/>
      <c r="E15" s="17"/>
      <c r="F15" s="17"/>
      <c r="G15" s="17"/>
      <c r="H15" s="11" t="s">
        <v>35</v>
      </c>
      <c r="I15" s="11" t="s">
        <v>41</v>
      </c>
      <c r="J15" s="11" t="s">
        <v>34</v>
      </c>
      <c r="K15" s="17"/>
      <c r="L15" s="17"/>
      <c r="M15" s="27"/>
      <c r="N15" s="17"/>
      <c r="O15" s="17"/>
      <c r="P15" s="17"/>
      <c r="Q15" s="17"/>
      <c r="R15" s="15"/>
    </row>
    <row r="16" spans="2:18" ht="57" customHeight="1" x14ac:dyDescent="0.25">
      <c r="B16" s="17"/>
      <c r="C16" s="17"/>
      <c r="D16" s="17"/>
      <c r="E16" s="17"/>
      <c r="F16" s="17"/>
      <c r="G16" s="17"/>
      <c r="H16" s="11" t="s">
        <v>5</v>
      </c>
      <c r="I16" s="11" t="s">
        <v>5</v>
      </c>
      <c r="J16" s="11" t="s">
        <v>5</v>
      </c>
      <c r="K16" s="17"/>
      <c r="L16" s="17"/>
      <c r="M16" s="28"/>
      <c r="N16" s="17"/>
      <c r="O16" s="17"/>
      <c r="P16" s="17"/>
      <c r="Q16" s="17"/>
      <c r="R16" s="15"/>
    </row>
    <row r="17" spans="2:18" x14ac:dyDescent="0.25">
      <c r="B17" s="3">
        <v>1</v>
      </c>
      <c r="C17" s="3">
        <v>2</v>
      </c>
      <c r="D17" s="3">
        <v>3</v>
      </c>
      <c r="E17" s="3">
        <v>4</v>
      </c>
      <c r="F17" s="3">
        <v>5</v>
      </c>
      <c r="G17" s="3">
        <v>6</v>
      </c>
      <c r="H17" s="3">
        <v>7</v>
      </c>
      <c r="I17" s="3">
        <v>8</v>
      </c>
      <c r="J17" s="3">
        <v>9</v>
      </c>
      <c r="K17" s="3">
        <v>10</v>
      </c>
      <c r="L17" s="3">
        <v>11</v>
      </c>
      <c r="M17" s="3">
        <v>12</v>
      </c>
      <c r="N17" s="20">
        <v>13</v>
      </c>
      <c r="O17" s="20"/>
      <c r="P17" s="3">
        <v>14</v>
      </c>
      <c r="Q17" s="3">
        <v>15</v>
      </c>
    </row>
    <row r="18" spans="2:18" x14ac:dyDescent="0.25">
      <c r="B18" s="3">
        <v>1</v>
      </c>
      <c r="C18" s="3"/>
      <c r="D18" s="6" t="s">
        <v>14</v>
      </c>
      <c r="E18" s="3"/>
      <c r="F18" s="2" t="s">
        <v>10</v>
      </c>
      <c r="G18" s="3">
        <v>7</v>
      </c>
      <c r="H18" s="10">
        <v>4950</v>
      </c>
      <c r="I18" s="14">
        <v>5150</v>
      </c>
      <c r="J18" s="14">
        <v>5000</v>
      </c>
      <c r="K18" s="4">
        <f t="shared" ref="K18:K29" si="0">(STDEV(I18:J18)/AVERAGE(I18:J18))*100</f>
        <v>2.09</v>
      </c>
      <c r="L18" s="9">
        <f>ROUNDDOWN(AVERAGE(H18:J18),2)</f>
        <v>5033.33</v>
      </c>
      <c r="M18" s="4" t="s">
        <v>27</v>
      </c>
      <c r="N18" s="4">
        <f>G18*H18</f>
        <v>34650</v>
      </c>
      <c r="O18" s="4" t="s">
        <v>11</v>
      </c>
      <c r="P18" s="3"/>
      <c r="Q18" s="3"/>
      <c r="R18" s="7"/>
    </row>
    <row r="19" spans="2:18" x14ac:dyDescent="0.25">
      <c r="B19" s="3">
        <v>2</v>
      </c>
      <c r="C19" s="3"/>
      <c r="D19" s="6" t="s">
        <v>15</v>
      </c>
      <c r="E19" s="3"/>
      <c r="F19" s="2" t="s">
        <v>10</v>
      </c>
      <c r="G19" s="3">
        <v>1</v>
      </c>
      <c r="H19" s="10">
        <v>4950</v>
      </c>
      <c r="I19" s="14">
        <v>5150</v>
      </c>
      <c r="J19" s="14">
        <v>5000</v>
      </c>
      <c r="K19" s="4">
        <f t="shared" si="0"/>
        <v>2.09</v>
      </c>
      <c r="L19" s="9">
        <f t="shared" ref="L19:L29" si="1">ROUNDDOWN(AVERAGE(H19:J19),2)</f>
        <v>5033.33</v>
      </c>
      <c r="M19" s="4" t="s">
        <v>27</v>
      </c>
      <c r="N19" s="4">
        <f t="shared" ref="N19:N29" si="2">G19*H19</f>
        <v>4950</v>
      </c>
      <c r="O19" s="4" t="s">
        <v>11</v>
      </c>
      <c r="P19" s="12"/>
      <c r="Q19" s="3"/>
      <c r="R19" s="7"/>
    </row>
    <row r="20" spans="2:18" x14ac:dyDescent="0.25">
      <c r="B20" s="8">
        <v>3</v>
      </c>
      <c r="C20" s="3"/>
      <c r="D20" s="6" t="s">
        <v>16</v>
      </c>
      <c r="E20" s="3"/>
      <c r="F20" s="2" t="s">
        <v>10</v>
      </c>
      <c r="G20" s="3">
        <v>1</v>
      </c>
      <c r="H20" s="10">
        <v>4950</v>
      </c>
      <c r="I20" s="14">
        <v>5150</v>
      </c>
      <c r="J20" s="14">
        <v>5000</v>
      </c>
      <c r="K20" s="4">
        <f t="shared" si="0"/>
        <v>2.09</v>
      </c>
      <c r="L20" s="9">
        <f t="shared" si="1"/>
        <v>5033.33</v>
      </c>
      <c r="M20" s="4" t="s">
        <v>27</v>
      </c>
      <c r="N20" s="4">
        <f t="shared" si="2"/>
        <v>4950</v>
      </c>
      <c r="O20" s="4" t="s">
        <v>11</v>
      </c>
      <c r="P20" s="12"/>
      <c r="Q20" s="3"/>
      <c r="R20" s="7"/>
    </row>
    <row r="21" spans="2:18" x14ac:dyDescent="0.25">
      <c r="B21" s="8">
        <v>4</v>
      </c>
      <c r="C21" s="3"/>
      <c r="D21" s="6" t="s">
        <v>17</v>
      </c>
      <c r="E21" s="3"/>
      <c r="F21" s="2" t="s">
        <v>10</v>
      </c>
      <c r="G21" s="3">
        <v>1</v>
      </c>
      <c r="H21" s="10">
        <v>4950</v>
      </c>
      <c r="I21" s="14">
        <v>5150</v>
      </c>
      <c r="J21" s="14">
        <v>5000</v>
      </c>
      <c r="K21" s="4">
        <f t="shared" si="0"/>
        <v>2.09</v>
      </c>
      <c r="L21" s="9">
        <f t="shared" si="1"/>
        <v>5033.33</v>
      </c>
      <c r="M21" s="4" t="s">
        <v>27</v>
      </c>
      <c r="N21" s="4">
        <f t="shared" si="2"/>
        <v>4950</v>
      </c>
      <c r="O21" s="4" t="s">
        <v>11</v>
      </c>
      <c r="P21" s="12"/>
      <c r="Q21" s="3"/>
      <c r="R21" s="7"/>
    </row>
    <row r="22" spans="2:18" x14ac:dyDescent="0.25">
      <c r="B22" s="8">
        <v>5</v>
      </c>
      <c r="C22" s="3"/>
      <c r="D22" s="6" t="s">
        <v>18</v>
      </c>
      <c r="E22" s="3"/>
      <c r="F22" s="2" t="s">
        <v>10</v>
      </c>
      <c r="G22" s="3">
        <v>1</v>
      </c>
      <c r="H22" s="10">
        <v>4950</v>
      </c>
      <c r="I22" s="14">
        <v>5150</v>
      </c>
      <c r="J22" s="14">
        <v>5000</v>
      </c>
      <c r="K22" s="4">
        <f t="shared" si="0"/>
        <v>2.09</v>
      </c>
      <c r="L22" s="9">
        <f t="shared" si="1"/>
        <v>5033.33</v>
      </c>
      <c r="M22" s="4" t="s">
        <v>27</v>
      </c>
      <c r="N22" s="4">
        <f t="shared" si="2"/>
        <v>4950</v>
      </c>
      <c r="O22" s="4" t="s">
        <v>11</v>
      </c>
      <c r="P22" s="12"/>
      <c r="Q22" s="3"/>
      <c r="R22" s="7"/>
    </row>
    <row r="23" spans="2:18" x14ac:dyDescent="0.25">
      <c r="B23" s="8">
        <v>6</v>
      </c>
      <c r="C23" s="3"/>
      <c r="D23" s="6" t="s">
        <v>19</v>
      </c>
      <c r="E23" s="3"/>
      <c r="F23" s="2" t="s">
        <v>10</v>
      </c>
      <c r="G23" s="3">
        <v>18</v>
      </c>
      <c r="H23" s="10">
        <v>590</v>
      </c>
      <c r="I23" s="14">
        <v>620</v>
      </c>
      <c r="J23" s="14">
        <v>615</v>
      </c>
      <c r="K23" s="4">
        <f t="shared" si="0"/>
        <v>0.56999999999999995</v>
      </c>
      <c r="L23" s="9">
        <f t="shared" si="1"/>
        <v>608.33000000000004</v>
      </c>
      <c r="M23" s="4" t="s">
        <v>27</v>
      </c>
      <c r="N23" s="4">
        <f t="shared" si="2"/>
        <v>10620</v>
      </c>
      <c r="O23" s="4" t="s">
        <v>11</v>
      </c>
      <c r="P23" s="12"/>
      <c r="Q23" s="3"/>
      <c r="R23" s="7"/>
    </row>
    <row r="24" spans="2:18" x14ac:dyDescent="0.25">
      <c r="B24" s="8">
        <v>7</v>
      </c>
      <c r="C24" s="3"/>
      <c r="D24" s="6" t="s">
        <v>28</v>
      </c>
      <c r="E24" s="3"/>
      <c r="F24" s="2" t="s">
        <v>10</v>
      </c>
      <c r="G24" s="3">
        <v>2</v>
      </c>
      <c r="H24" s="10">
        <v>5310</v>
      </c>
      <c r="I24" s="14">
        <v>5400</v>
      </c>
      <c r="J24" s="14">
        <v>5500</v>
      </c>
      <c r="K24" s="4">
        <f t="shared" si="0"/>
        <v>1.3</v>
      </c>
      <c r="L24" s="9">
        <f t="shared" si="1"/>
        <v>5403.33</v>
      </c>
      <c r="M24" s="4" t="s">
        <v>27</v>
      </c>
      <c r="N24" s="4">
        <f t="shared" si="2"/>
        <v>10620</v>
      </c>
      <c r="O24" s="4" t="s">
        <v>11</v>
      </c>
      <c r="P24" s="12"/>
      <c r="Q24" s="3"/>
      <c r="R24" s="7"/>
    </row>
    <row r="25" spans="2:18" x14ac:dyDescent="0.25">
      <c r="B25" s="8">
        <v>8</v>
      </c>
      <c r="C25" s="5"/>
      <c r="D25" s="6" t="s">
        <v>29</v>
      </c>
      <c r="E25" s="5"/>
      <c r="F25" s="2" t="s">
        <v>10</v>
      </c>
      <c r="G25" s="5">
        <v>1</v>
      </c>
      <c r="H25" s="10">
        <v>5310</v>
      </c>
      <c r="I25" s="14">
        <v>5400</v>
      </c>
      <c r="J25" s="14">
        <v>5500</v>
      </c>
      <c r="K25" s="4">
        <f t="shared" si="0"/>
        <v>1.3</v>
      </c>
      <c r="L25" s="9">
        <f t="shared" si="1"/>
        <v>5403.33</v>
      </c>
      <c r="M25" s="4" t="s">
        <v>27</v>
      </c>
      <c r="N25" s="4">
        <f t="shared" si="2"/>
        <v>5310</v>
      </c>
      <c r="O25" s="4"/>
      <c r="P25" s="12"/>
      <c r="Q25" s="5"/>
      <c r="R25" s="7"/>
    </row>
    <row r="26" spans="2:18" x14ac:dyDescent="0.25">
      <c r="B26" s="8">
        <v>9</v>
      </c>
      <c r="C26" s="3"/>
      <c r="D26" s="6" t="s">
        <v>30</v>
      </c>
      <c r="E26" s="3"/>
      <c r="F26" s="2" t="s">
        <v>10</v>
      </c>
      <c r="G26" s="3">
        <v>2</v>
      </c>
      <c r="H26" s="10">
        <v>7000</v>
      </c>
      <c r="I26" s="14">
        <v>7800</v>
      </c>
      <c r="J26" s="14">
        <v>7500</v>
      </c>
      <c r="K26" s="4">
        <f t="shared" si="0"/>
        <v>2.77</v>
      </c>
      <c r="L26" s="9">
        <f t="shared" si="1"/>
        <v>7433.33</v>
      </c>
      <c r="M26" s="4" t="s">
        <v>27</v>
      </c>
      <c r="N26" s="4">
        <f t="shared" si="2"/>
        <v>14000</v>
      </c>
      <c r="O26" s="4" t="s">
        <v>11</v>
      </c>
      <c r="P26" s="12"/>
      <c r="Q26" s="3"/>
      <c r="R26" s="7"/>
    </row>
    <row r="27" spans="2:18" x14ac:dyDescent="0.25">
      <c r="B27" s="8">
        <v>10</v>
      </c>
      <c r="C27" s="3"/>
      <c r="D27" s="6" t="s">
        <v>31</v>
      </c>
      <c r="E27" s="3"/>
      <c r="F27" s="2" t="s">
        <v>10</v>
      </c>
      <c r="G27" s="3">
        <v>1</v>
      </c>
      <c r="H27" s="10">
        <v>7000</v>
      </c>
      <c r="I27" s="14">
        <v>7800</v>
      </c>
      <c r="J27" s="14">
        <v>7500</v>
      </c>
      <c r="K27" s="4">
        <f t="shared" si="0"/>
        <v>2.77</v>
      </c>
      <c r="L27" s="9">
        <f t="shared" si="1"/>
        <v>7433.33</v>
      </c>
      <c r="M27" s="4" t="s">
        <v>27</v>
      </c>
      <c r="N27" s="4">
        <f t="shared" si="2"/>
        <v>7000</v>
      </c>
      <c r="O27" s="4" t="s">
        <v>11</v>
      </c>
      <c r="P27" s="12"/>
      <c r="Q27" s="3"/>
      <c r="R27" s="7"/>
    </row>
    <row r="28" spans="2:18" x14ac:dyDescent="0.25">
      <c r="B28" s="8">
        <v>11</v>
      </c>
      <c r="C28" s="3"/>
      <c r="D28" s="6" t="s">
        <v>32</v>
      </c>
      <c r="E28" s="3"/>
      <c r="F28" s="2" t="s">
        <v>10</v>
      </c>
      <c r="G28" s="3">
        <v>1</v>
      </c>
      <c r="H28" s="10">
        <v>9000</v>
      </c>
      <c r="I28" s="14">
        <v>11000</v>
      </c>
      <c r="J28" s="14">
        <v>10800</v>
      </c>
      <c r="K28" s="4">
        <f t="shared" si="0"/>
        <v>1.3</v>
      </c>
      <c r="L28" s="9">
        <f t="shared" si="1"/>
        <v>10266.66</v>
      </c>
      <c r="M28" s="4" t="s">
        <v>27</v>
      </c>
      <c r="N28" s="4">
        <f t="shared" si="2"/>
        <v>9000</v>
      </c>
      <c r="O28" s="4" t="s">
        <v>11</v>
      </c>
      <c r="P28" s="12"/>
      <c r="Q28" s="3"/>
      <c r="R28" s="7"/>
    </row>
    <row r="29" spans="2:18" x14ac:dyDescent="0.25">
      <c r="B29" s="8">
        <v>12</v>
      </c>
      <c r="C29" s="3"/>
      <c r="D29" s="6" t="s">
        <v>33</v>
      </c>
      <c r="E29" s="3"/>
      <c r="F29" s="2" t="s">
        <v>10</v>
      </c>
      <c r="G29" s="3">
        <v>1</v>
      </c>
      <c r="H29" s="10">
        <v>9000</v>
      </c>
      <c r="I29" s="14">
        <v>11000</v>
      </c>
      <c r="J29" s="14">
        <v>10800</v>
      </c>
      <c r="K29" s="4">
        <f t="shared" si="0"/>
        <v>1.3</v>
      </c>
      <c r="L29" s="9">
        <f t="shared" si="1"/>
        <v>10266.66</v>
      </c>
      <c r="M29" s="4" t="s">
        <v>27</v>
      </c>
      <c r="N29" s="4">
        <f t="shared" si="2"/>
        <v>9000</v>
      </c>
      <c r="O29" s="4" t="s">
        <v>11</v>
      </c>
      <c r="P29" s="12"/>
      <c r="Q29" s="3"/>
      <c r="R29" s="7"/>
    </row>
    <row r="30" spans="2:18" ht="16.5" customHeight="1" x14ac:dyDescent="0.25">
      <c r="B30" s="18" t="s">
        <v>6</v>
      </c>
      <c r="C30" s="18"/>
      <c r="D30" s="18"/>
      <c r="E30" s="18"/>
      <c r="F30" s="18"/>
      <c r="G30" s="18"/>
      <c r="H30" s="18"/>
      <c r="I30" s="18"/>
      <c r="J30" s="18"/>
      <c r="K30" s="18"/>
      <c r="L30" s="18"/>
      <c r="M30" s="18"/>
      <c r="N30" s="19">
        <f>SUM(N18:N29)</f>
        <v>120000</v>
      </c>
      <c r="O30" s="19"/>
      <c r="P30" s="3"/>
      <c r="Q30" s="3"/>
      <c r="R30" s="7"/>
    </row>
    <row r="32" spans="2:18" ht="25.5" customHeight="1" x14ac:dyDescent="0.25">
      <c r="B32" s="21" t="s">
        <v>38</v>
      </c>
      <c r="C32" s="21"/>
      <c r="D32" s="21"/>
      <c r="E32" s="21"/>
      <c r="F32" s="21"/>
      <c r="G32" s="21"/>
      <c r="H32" s="21"/>
      <c r="I32" s="21"/>
      <c r="J32" s="21"/>
      <c r="K32" s="21"/>
      <c r="L32" s="21"/>
      <c r="M32" s="21"/>
      <c r="N32"/>
    </row>
    <row r="34" spans="2:17" ht="76.5" customHeight="1" x14ac:dyDescent="0.25">
      <c r="B34" s="22" t="s">
        <v>39</v>
      </c>
      <c r="C34" s="22"/>
      <c r="D34" s="22"/>
      <c r="E34" s="22"/>
      <c r="F34" s="22"/>
      <c r="G34" s="22"/>
      <c r="H34" s="22"/>
      <c r="I34" s="22"/>
      <c r="J34" s="22"/>
      <c r="K34" s="22"/>
      <c r="L34" s="22"/>
      <c r="M34" s="22"/>
    </row>
    <row r="35" spans="2:17" x14ac:dyDescent="0.25">
      <c r="B35" s="16"/>
      <c r="C35" s="16"/>
      <c r="D35" s="16"/>
      <c r="E35" s="16"/>
      <c r="F35" s="16"/>
      <c r="G35" s="16"/>
      <c r="H35" s="16"/>
      <c r="I35" s="16"/>
      <c r="J35" s="16"/>
      <c r="K35" s="16"/>
      <c r="L35" s="16"/>
      <c r="M35" s="16"/>
      <c r="N35" s="16"/>
      <c r="O35" s="16"/>
      <c r="P35" s="16"/>
      <c r="Q35" s="16"/>
    </row>
    <row r="36" spans="2:17" ht="45" customHeight="1" x14ac:dyDescent="0.25">
      <c r="B36" s="16"/>
      <c r="C36" s="16"/>
      <c r="D36" s="16"/>
      <c r="E36" s="16"/>
      <c r="F36" s="16"/>
      <c r="G36" s="16"/>
      <c r="H36" s="16"/>
      <c r="I36" s="16"/>
      <c r="J36" s="16"/>
      <c r="K36" s="16"/>
      <c r="L36" s="16"/>
      <c r="M36" s="16"/>
      <c r="N36" s="16"/>
      <c r="O36" s="16"/>
      <c r="P36" s="16"/>
      <c r="Q36" s="16"/>
    </row>
    <row r="37" spans="2:17" ht="81" customHeight="1" x14ac:dyDescent="0.25">
      <c r="B37" s="16"/>
      <c r="C37" s="16"/>
      <c r="D37" s="16"/>
      <c r="E37" s="16"/>
      <c r="F37" s="16"/>
      <c r="G37" s="16"/>
      <c r="H37" s="16"/>
      <c r="I37" s="16"/>
      <c r="J37" s="16"/>
      <c r="K37" s="16"/>
      <c r="L37" s="16"/>
      <c r="M37" s="16"/>
      <c r="N37" s="16"/>
      <c r="O37" s="16"/>
      <c r="P37" s="16"/>
      <c r="Q37" s="16"/>
    </row>
    <row r="38" spans="2:17" x14ac:dyDescent="0.25">
      <c r="B38" s="16"/>
      <c r="C38" s="16"/>
      <c r="D38" s="16"/>
      <c r="E38" s="16"/>
      <c r="F38" s="16"/>
      <c r="G38" s="16"/>
      <c r="H38" s="16"/>
      <c r="I38" s="16"/>
      <c r="J38" s="16"/>
      <c r="K38" s="16"/>
      <c r="L38" s="16"/>
      <c r="M38" s="16"/>
      <c r="N38" s="16"/>
      <c r="O38" s="16"/>
      <c r="P38" s="16"/>
      <c r="Q38" s="16"/>
    </row>
  </sheetData>
  <mergeCells count="30">
    <mergeCell ref="G13:G16"/>
    <mergeCell ref="H13:O13"/>
    <mergeCell ref="B1:R1"/>
    <mergeCell ref="B4:R4"/>
    <mergeCell ref="B5:R5"/>
    <mergeCell ref="B6:R6"/>
    <mergeCell ref="B7:R7"/>
    <mergeCell ref="B9:R9"/>
    <mergeCell ref="B10:R10"/>
    <mergeCell ref="P13:P16"/>
    <mergeCell ref="H14:J14"/>
    <mergeCell ref="K14:K16"/>
    <mergeCell ref="M14:M16"/>
    <mergeCell ref="B13:B16"/>
    <mergeCell ref="B38:Q38"/>
    <mergeCell ref="Q13:Q16"/>
    <mergeCell ref="B35:Q35"/>
    <mergeCell ref="B30:M30"/>
    <mergeCell ref="B36:Q36"/>
    <mergeCell ref="N30:O30"/>
    <mergeCell ref="B37:Q37"/>
    <mergeCell ref="N14:O16"/>
    <mergeCell ref="N17:O17"/>
    <mergeCell ref="B32:M32"/>
    <mergeCell ref="B34:M34"/>
    <mergeCell ref="L14:L16"/>
    <mergeCell ref="C13:C16"/>
    <mergeCell ref="D13:D16"/>
    <mergeCell ref="E13:E16"/>
    <mergeCell ref="F13:F16"/>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13</vt:i4>
      </vt:variant>
    </vt:vector>
  </HeadingPairs>
  <TitlesOfParts>
    <vt:vector size="14" baseType="lpstr">
      <vt:lpstr>Лист1</vt:lpstr>
      <vt:lpstr>Лист1!_ftn6</vt:lpstr>
      <vt:lpstr>Лист1!_ftn7</vt:lpstr>
      <vt:lpstr>Лист1!_ftn8</vt:lpstr>
      <vt:lpstr>Лист1!_ftn9</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2026-07-09T10:41:43Z</dcterms:modified>
</cp:coreProperties>
</file>