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60Б_2026 Сетевые хранилища и фототехника\"/>
    </mc:Choice>
  </mc:AlternateContent>
  <xr:revisionPtr revIDLastSave="0" documentId="13_ncr:1_{A7D96EDC-DA4E-4E7C-A44A-7A3905AF82B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Лист1!$A$1:$L$22</definedName>
  </definedNames>
  <calcPr calcId="181029"/>
</workbook>
</file>

<file path=xl/calcChain.xml><?xml version="1.0" encoding="utf-8"?>
<calcChain xmlns="http://schemas.openxmlformats.org/spreadsheetml/2006/main">
  <c r="L18" i="1" l="1"/>
  <c r="K18" i="1"/>
  <c r="J18" i="1"/>
  <c r="I18" i="1"/>
  <c r="K17" i="1"/>
  <c r="J17" i="1"/>
  <c r="I17" i="1"/>
  <c r="L17" i="1" s="1"/>
  <c r="K15" i="1"/>
  <c r="J15" i="1"/>
  <c r="I15" i="1"/>
  <c r="L15" i="1" s="1"/>
  <c r="K14" i="1"/>
  <c r="J14" i="1"/>
  <c r="I14" i="1"/>
  <c r="L14" i="1" s="1"/>
  <c r="K13" i="1"/>
  <c r="J13" i="1"/>
  <c r="I13" i="1"/>
  <c r="L13" i="1" s="1"/>
  <c r="K12" i="1"/>
  <c r="J12" i="1"/>
  <c r="I12" i="1"/>
  <c r="L12" i="1" s="1"/>
  <c r="K11" i="1"/>
  <c r="J11" i="1"/>
  <c r="I11" i="1"/>
  <c r="L11" i="1" s="1"/>
  <c r="I16" i="1"/>
  <c r="L16" i="1" s="1"/>
  <c r="K16" i="1"/>
  <c r="J16" i="1"/>
  <c r="I19" i="1"/>
  <c r="L19" i="1" s="1"/>
  <c r="L20" i="1" l="1"/>
  <c r="J19" i="1"/>
  <c r="K19" i="1"/>
</calcChain>
</file>

<file path=xl/sharedStrings.xml><?xml version="1.0" encoding="utf-8"?>
<sst xmlns="http://schemas.openxmlformats.org/spreadsheetml/2006/main" count="50" uniqueCount="38">
  <si>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</si>
  <si>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</si>
  <si>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</si>
  <si>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</si>
  <si>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</si>
  <si>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</si>
  <si>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</si>
  <si>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</si>
  <si>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</si>
  <si>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</si>
  <si>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</si>
  <si>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</si>
  <si>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</si>
  <si>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</si>
  <si>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</si>
  <si>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</si>
  <si>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</si>
  <si>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</si>
  <si>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</si>
  <si>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шт.</t>
  </si>
  <si>
    <t>Сетевое хранилище NAS SYNOLOGY DS1621 + 6-bay настольный Ryzen V1500B</t>
  </si>
  <si>
    <t>Цифровой зеркальный фотоаппарат Canon EOS 2000D Kit 18-55 DC III</t>
  </si>
  <si>
    <t>Цифровой зеркальный фотоаппарат Canon EOS 4000D Kit 18-55 DC III</t>
  </si>
  <si>
    <t>Аккумулятор Canon, Camera Battery LP-E10, для EOS 1100D/1200D/1300D</t>
  </si>
  <si>
    <t>Штатив Falcon Eyes travel Line 2400</t>
  </si>
  <si>
    <t>Микрофонная система BOYALINK двухканальная беспроводная в зарядном кейсе 2,4ГГЦ</t>
  </si>
  <si>
    <t>Стойка Ulanzi TT43, до 190см, нагрузка до 6кг</t>
  </si>
  <si>
    <t xml:space="preserve">Осветитель надувной Ulanzi AL60 Air Tube
</t>
  </si>
  <si>
    <t xml:space="preserve">Штатив E-image EK610 карбон для видеокамер
</t>
  </si>
  <si>
    <t>НМЦК составляет: 258031 (двести пятьдесят восемь тысяч тридцать один) рублей 34 копеек</t>
  </si>
  <si>
    <t>Ппоставка сетевого хранилища и фототехники</t>
  </si>
  <si>
    <t>26.20.21.120</t>
  </si>
  <si>
    <t>26.70.14.190</t>
  </si>
  <si>
    <t>27.20.23.130</t>
  </si>
  <si>
    <t>26.70.19.000</t>
  </si>
  <si>
    <t>26.40.31.190</t>
  </si>
  <si>
    <t>26.40.51.000</t>
  </si>
  <si>
    <t>27.40.39.113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</si>
</sst>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3"/>
  <sheetViews>
    <sheetView tabSelected="1" view="pageBreakPreview" topLeftCell="A16" zoomScaleNormal="100" zoomScaleSheetLayoutView="100" workbookViewId="0">
      <selection activeCell="I19" sqref="I19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1.1" customHeight="1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12" ht="27" customHeight="1" x14ac:dyDescent="0.25">
      <c r="A5" s="37" t="s">
        <v>18</v>
      </c>
      <c r="B5" s="37"/>
      <c r="C5" s="38" t="s">
        <v>30</v>
      </c>
      <c r="D5" s="39"/>
      <c r="E5" s="39"/>
      <c r="F5" s="39"/>
      <c r="G5" s="39"/>
      <c r="H5" s="39"/>
      <c r="I5" s="39"/>
      <c r="J5" s="39"/>
      <c r="K5" s="39"/>
      <c r="L5" s="40"/>
    </row>
    <row r="6" spans="1:12" ht="47.25" customHeight="1" x14ac:dyDescent="0.25">
      <c r="A6" s="37" t="s">
        <v>1</v>
      </c>
      <c r="B6" s="37"/>
      <c r="C6" s="41" t="s">
        <v>2</v>
      </c>
      <c r="D6" s="42"/>
      <c r="E6" s="42"/>
      <c r="F6" s="42"/>
      <c r="G6" s="42"/>
      <c r="H6" s="42"/>
      <c r="I6" s="42"/>
      <c r="J6" s="42"/>
      <c r="K6" s="42"/>
      <c r="L6" s="43"/>
    </row>
    <row r="7" spans="1:12" ht="42.75" customHeight="1" x14ac:dyDescent="0.25">
      <c r="A7" s="31" t="s">
        <v>16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ht="145.5" customHeight="1" x14ac:dyDescent="0.25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ht="42" customHeight="1" x14ac:dyDescent="0.25">
      <c r="A9" s="24" t="s">
        <v>3</v>
      </c>
      <c r="B9" s="24" t="s">
        <v>4</v>
      </c>
      <c r="C9" s="25" t="s">
        <v>5</v>
      </c>
      <c r="D9" s="24" t="s">
        <v>6</v>
      </c>
      <c r="E9" s="25" t="s">
        <v>7</v>
      </c>
      <c r="F9" s="5" t="s">
        <v>13</v>
      </c>
      <c r="G9" s="5" t="s">
        <v>14</v>
      </c>
      <c r="H9" s="5" t="s">
        <v>15</v>
      </c>
      <c r="I9" s="25" t="s">
        <v>17</v>
      </c>
      <c r="J9" s="6" t="s">
        <v>8</v>
      </c>
      <c r="K9" s="6" t="s">
        <v>9</v>
      </c>
      <c r="L9" s="15" t="s">
        <v>10</v>
      </c>
    </row>
    <row r="10" spans="1:12" ht="58.5" customHeight="1" x14ac:dyDescent="0.25">
      <c r="A10" s="24"/>
      <c r="B10" s="24"/>
      <c r="C10" s="25"/>
      <c r="D10" s="24"/>
      <c r="E10" s="25"/>
      <c r="F10" s="5" t="s">
        <v>11</v>
      </c>
      <c r="G10" s="5" t="s">
        <v>11</v>
      </c>
      <c r="H10" s="5" t="s">
        <v>11</v>
      </c>
      <c r="I10" s="25"/>
      <c r="J10" s="7"/>
      <c r="K10" s="7"/>
      <c r="L10" s="14"/>
    </row>
    <row r="11" spans="1:12" ht="58.5" customHeight="1" x14ac:dyDescent="0.25">
      <c r="A11" s="8">
        <v>1</v>
      </c>
      <c r="B11" s="21" t="s">
        <v>20</v>
      </c>
      <c r="C11" s="22" t="s">
        <v>31</v>
      </c>
      <c r="D11" s="8" t="s">
        <v>19</v>
      </c>
      <c r="E11" s="16">
        <v>1</v>
      </c>
      <c r="F11" s="17">
        <v>128861</v>
      </c>
      <c r="G11" s="17">
        <v>136910</v>
      </c>
      <c r="H11" s="17">
        <v>144861</v>
      </c>
      <c r="I11" s="9">
        <f t="shared" ref="I11:I19" si="0">ROUND((AVERAGE(F11:H11)),2)</f>
        <v>136877.32999999999</v>
      </c>
      <c r="J11" s="10">
        <f t="shared" ref="J11:J13" si="1">STDEV(F11:H11)</f>
        <v>8000.0500206769539</v>
      </c>
      <c r="K11" s="11">
        <f t="shared" ref="K11:K13" si="2">STDEV(F11:H11)/AVERAGE(F11:H11)</f>
        <v>5.8446857677996018E-2</v>
      </c>
      <c r="L11" s="5">
        <f t="shared" ref="L11:L19" si="3">ROUND((I11*E11),2)</f>
        <v>136877.32999999999</v>
      </c>
    </row>
    <row r="12" spans="1:12" ht="58.5" customHeight="1" x14ac:dyDescent="0.25">
      <c r="A12" s="8">
        <v>2</v>
      </c>
      <c r="B12" s="21" t="s">
        <v>21</v>
      </c>
      <c r="C12" s="22" t="s">
        <v>32</v>
      </c>
      <c r="D12" s="8" t="s">
        <v>19</v>
      </c>
      <c r="E12" s="16">
        <v>1</v>
      </c>
      <c r="F12" s="17">
        <v>35499</v>
      </c>
      <c r="G12" s="17">
        <v>35500</v>
      </c>
      <c r="H12" s="17">
        <v>36490</v>
      </c>
      <c r="I12" s="9">
        <f t="shared" si="0"/>
        <v>35829.67</v>
      </c>
      <c r="J12" s="10">
        <f t="shared" si="1"/>
        <v>571.86566021517092</v>
      </c>
      <c r="K12" s="11">
        <f t="shared" si="2"/>
        <v>1.5960674865758476E-2</v>
      </c>
      <c r="L12" s="5">
        <f t="shared" si="3"/>
        <v>35829.67</v>
      </c>
    </row>
    <row r="13" spans="1:12" ht="58.5" customHeight="1" x14ac:dyDescent="0.25">
      <c r="A13" s="8">
        <v>3</v>
      </c>
      <c r="B13" s="21" t="s">
        <v>22</v>
      </c>
      <c r="C13" s="22" t="s">
        <v>32</v>
      </c>
      <c r="D13" s="8" t="s">
        <v>19</v>
      </c>
      <c r="E13" s="16">
        <v>1</v>
      </c>
      <c r="F13" s="17">
        <v>34900</v>
      </c>
      <c r="G13" s="17">
        <v>37799</v>
      </c>
      <c r="H13" s="17">
        <v>43590</v>
      </c>
      <c r="I13" s="9">
        <f t="shared" si="0"/>
        <v>38763</v>
      </c>
      <c r="J13" s="10">
        <f t="shared" si="1"/>
        <v>4424.4770312433538</v>
      </c>
      <c r="K13" s="11">
        <f t="shared" si="2"/>
        <v>0.11414175969980017</v>
      </c>
      <c r="L13" s="5">
        <f t="shared" si="3"/>
        <v>38763</v>
      </c>
    </row>
    <row r="14" spans="1:12" ht="58.5" customHeight="1" x14ac:dyDescent="0.25">
      <c r="A14" s="8">
        <v>4</v>
      </c>
      <c r="B14" s="21" t="s">
        <v>23</v>
      </c>
      <c r="C14" s="22" t="s">
        <v>33</v>
      </c>
      <c r="D14" s="8" t="s">
        <v>19</v>
      </c>
      <c r="E14" s="16">
        <v>1</v>
      </c>
      <c r="F14" s="17">
        <v>6710</v>
      </c>
      <c r="G14" s="17">
        <v>6990</v>
      </c>
      <c r="H14" s="17">
        <v>9180</v>
      </c>
      <c r="I14" s="9">
        <f t="shared" si="0"/>
        <v>7626.67</v>
      </c>
      <c r="J14" s="10">
        <f t="shared" ref="J14:J16" si="4">STDEV(F14:H14)</f>
        <v>1352.4915280079681</v>
      </c>
      <c r="K14" s="11">
        <f t="shared" ref="K14:K16" si="5">STDEV(F14:H14)/AVERAGE(F14:H14)</f>
        <v>0.17733717587517064</v>
      </c>
      <c r="L14" s="5">
        <f t="shared" si="3"/>
        <v>7626.67</v>
      </c>
    </row>
    <row r="15" spans="1:12" ht="58.5" customHeight="1" x14ac:dyDescent="0.25">
      <c r="A15" s="8">
        <v>5</v>
      </c>
      <c r="B15" s="21" t="s">
        <v>24</v>
      </c>
      <c r="C15" s="22" t="s">
        <v>34</v>
      </c>
      <c r="D15" s="8" t="s">
        <v>19</v>
      </c>
      <c r="E15" s="16">
        <v>1</v>
      </c>
      <c r="F15" s="17">
        <v>1650</v>
      </c>
      <c r="G15" s="17">
        <v>1730</v>
      </c>
      <c r="H15" s="17">
        <v>1930</v>
      </c>
      <c r="I15" s="9">
        <f t="shared" si="0"/>
        <v>1770</v>
      </c>
      <c r="J15" s="10">
        <f t="shared" si="4"/>
        <v>144.22205101855957</v>
      </c>
      <c r="K15" s="11">
        <f t="shared" si="5"/>
        <v>8.1481384756248346E-2</v>
      </c>
      <c r="L15" s="5">
        <f t="shared" si="3"/>
        <v>1770</v>
      </c>
    </row>
    <row r="16" spans="1:12" ht="58.5" customHeight="1" x14ac:dyDescent="0.25">
      <c r="A16" s="8">
        <v>6</v>
      </c>
      <c r="B16" s="21" t="s">
        <v>25</v>
      </c>
      <c r="C16" s="22" t="s">
        <v>35</v>
      </c>
      <c r="D16" s="8" t="s">
        <v>19</v>
      </c>
      <c r="E16" s="16">
        <v>1</v>
      </c>
      <c r="F16" s="17">
        <v>8444</v>
      </c>
      <c r="G16" s="17">
        <v>9490</v>
      </c>
      <c r="H16" s="18">
        <v>11390</v>
      </c>
      <c r="I16" s="9">
        <f t="shared" si="0"/>
        <v>9774.67</v>
      </c>
      <c r="J16" s="10">
        <f t="shared" si="4"/>
        <v>1493.4876408371592</v>
      </c>
      <c r="K16" s="11">
        <f t="shared" si="5"/>
        <v>0.15279166970779831</v>
      </c>
      <c r="L16" s="5">
        <f t="shared" si="3"/>
        <v>9774.67</v>
      </c>
    </row>
    <row r="17" spans="1:30" ht="91.5" customHeight="1" x14ac:dyDescent="0.25">
      <c r="A17" s="8">
        <v>7</v>
      </c>
      <c r="B17" s="21" t="s">
        <v>26</v>
      </c>
      <c r="C17" s="22" t="s">
        <v>36</v>
      </c>
      <c r="D17" s="8" t="s">
        <v>19</v>
      </c>
      <c r="E17" s="16">
        <v>1</v>
      </c>
      <c r="F17" s="17">
        <v>2890</v>
      </c>
      <c r="G17" s="17">
        <v>3400</v>
      </c>
      <c r="H17" s="17">
        <v>3490</v>
      </c>
      <c r="I17" s="9">
        <f t="shared" si="0"/>
        <v>3260</v>
      </c>
      <c r="J17" s="10">
        <f t="shared" ref="J17:J19" si="6">STDEV(F17:H17)</f>
        <v>323.57379374726872</v>
      </c>
      <c r="K17" s="11">
        <f t="shared" ref="K17:K19" si="7">STDEV(F17:H17)/AVERAGE(F17:H17)</f>
        <v>9.9255764953149916E-2</v>
      </c>
      <c r="L17" s="5">
        <f t="shared" si="3"/>
        <v>3260</v>
      </c>
    </row>
    <row r="18" spans="1:30" ht="91.5" customHeight="1" x14ac:dyDescent="0.25">
      <c r="A18" s="8">
        <v>8</v>
      </c>
      <c r="B18" s="20" t="s">
        <v>27</v>
      </c>
      <c r="C18" s="19" t="s">
        <v>37</v>
      </c>
      <c r="D18" s="8" t="s">
        <v>19</v>
      </c>
      <c r="E18" s="16">
        <v>1</v>
      </c>
      <c r="F18" s="17">
        <v>9000</v>
      </c>
      <c r="G18" s="17">
        <v>9990</v>
      </c>
      <c r="H18" s="18">
        <v>10870</v>
      </c>
      <c r="I18" s="9">
        <f t="shared" ref="I18" si="8">ROUND((AVERAGE(F18:H18)),2)</f>
        <v>9953.33</v>
      </c>
      <c r="J18" s="10">
        <f t="shared" ref="J18" si="9">STDEV(F18:H18)</f>
        <v>935.53906029269206</v>
      </c>
      <c r="K18" s="11">
        <f t="shared" ref="K18" si="10">STDEV(F18:H18)/AVERAGE(F18:H18)</f>
        <v>9.3992537872675017E-2</v>
      </c>
      <c r="L18" s="5">
        <f t="shared" ref="L18" si="11">ROUND((I18*E18),2)</f>
        <v>9953.33</v>
      </c>
    </row>
    <row r="19" spans="1:30" ht="90.75" customHeight="1" x14ac:dyDescent="0.25">
      <c r="A19" s="8">
        <v>9</v>
      </c>
      <c r="B19" s="20" t="s">
        <v>28</v>
      </c>
      <c r="C19" s="19" t="s">
        <v>34</v>
      </c>
      <c r="D19" s="8" t="s">
        <v>19</v>
      </c>
      <c r="E19" s="16">
        <v>1</v>
      </c>
      <c r="F19" s="17">
        <v>12180</v>
      </c>
      <c r="G19" s="17">
        <v>14280</v>
      </c>
      <c r="H19" s="18">
        <v>16070</v>
      </c>
      <c r="I19" s="9">
        <f t="shared" si="0"/>
        <v>14176.67</v>
      </c>
      <c r="J19" s="10">
        <f t="shared" si="6"/>
        <v>1947.0576091459939</v>
      </c>
      <c r="K19" s="11">
        <f t="shared" si="7"/>
        <v>0.13734241305991021</v>
      </c>
      <c r="L19" s="5">
        <f t="shared" si="3"/>
        <v>14176.67</v>
      </c>
      <c r="M19" s="1"/>
      <c r="N19" s="1"/>
    </row>
    <row r="20" spans="1:30" ht="66.7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12"/>
      <c r="L20" s="13">
        <f>SUM(L11:L19)</f>
        <v>258031.34000000003</v>
      </c>
    </row>
    <row r="21" spans="1:30" ht="36.75" customHeight="1" x14ac:dyDescent="0.25">
      <c r="A21" s="27" t="s">
        <v>29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9"/>
    </row>
    <row r="22" spans="1:3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30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mergeCells count="17">
    <mergeCell ref="A7:L7"/>
    <mergeCell ref="A8:L8"/>
    <mergeCell ref="A2:L2"/>
    <mergeCell ref="A5:B5"/>
    <mergeCell ref="A6:B6"/>
    <mergeCell ref="C5:L5"/>
    <mergeCell ref="C6:L6"/>
    <mergeCell ref="A23:L23"/>
    <mergeCell ref="D9:D10"/>
    <mergeCell ref="E9:E10"/>
    <mergeCell ref="A9:A10"/>
    <mergeCell ref="C9:C10"/>
    <mergeCell ref="B9:B10"/>
    <mergeCell ref="A20:J20"/>
    <mergeCell ref="I9:I10"/>
    <mergeCell ref="A21:AD21"/>
    <mergeCell ref="A22:AD22"/>
  </mergeCells>
  <phoneticPr fontId="10" type="noConversion"/>
  <pageMargins left="0.24027777777777801" right="0.24027777777777801" top="0.05" bottom="0.209722222222222" header="0.51180555555555496" footer="0.51180555555555496"/>
  <pageSetup paperSize="9" scale="49" orientation="landscape" useFirstPageNumber="1" horizontalDpi="300" verticalDpi="300" r:id="rId1"/>
  <ignoredErrors>
    <ignoredError sqref="I19:K1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2024-10-17T12:03:26Z</cp:lastPrinted>
  <dcterms:created xsi:type="dcterms:W3CDTF">2014-01-17T11:35:00Z</dcterms:created>
  <dcterms:modified xsi:type="dcterms:W3CDTF">2026-07-23T07:48:54Z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