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PROMO-DC\Public\Подразделения\Закупки\Контрактный управляющий\2026 ЕИС + Березка\Контракты на согласование\2026 Межсетевой Usergate\"/>
    </mc:Choice>
  </mc:AlternateContent>
  <bookViews>
    <workbookView xWindow="3240" yWindow="0" windowWidth="23040" windowHeight="13170"/>
  </bookViews>
  <sheets>
    <sheet name=" Обоснование" sheetId="6" r:id="rId1"/>
  </sheets>
  <definedNames>
    <definedName name="_xlnm.Print_Area" localSheetId="0">' Обоснование'!$A$1:$M$22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6" l="1"/>
  <c r="I14" i="6" s="1"/>
  <c r="J14" i="6" l="1"/>
  <c r="J15" i="6" s="1"/>
</calcChain>
</file>

<file path=xl/sharedStrings.xml><?xml version="1.0" encoding="utf-8"?>
<sst xmlns="http://schemas.openxmlformats.org/spreadsheetml/2006/main" count="23" uniqueCount="23">
  <si>
    <t>Ед. изм.</t>
  </si>
  <si>
    <t>Среднее арифметическое значение цены, руб.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</si>
  <si>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</si>
  <si>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</si>
  <si>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</si>
  <si>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</si>
  <si>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</si>
  <si>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</si>
  <si>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</si>
  <si>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Предложение 1</t>
  </si>
  <si>
    <t>Предложение 2</t>
  </si>
  <si>
    <t>Предложение 3</t>
  </si>
  <si>
    <t>Цена  за единицу измерения (руб.)</t>
  </si>
  <si>
    <t xml:space="preserve">Кол-во </t>
  </si>
  <si>
    <t>№</t>
  </si>
  <si>
    <t>Функциональные, технические, качественные, эксплуатационные характеристики товара определены Техническим заданием.</t>
  </si>
  <si>
    <t>Наименование товара</t>
  </si>
  <si>
    <t>В целях применения метода сопоставимых рыночных цен (анализа рынка) использовалась общедоступная информация о рыночных ценах товара в соответствии с ч.18 ст.22 Федерального закона от 05.04.2013г. № 44-ФЗ: 
3 коммерческих предложения исполнителей. Коммерческие предложения имеются у заказчика.</t>
  </si>
  <si>
    <t>,</t>
  </si>
  <si>
    <t>шт</t>
  </si>
  <si>
    <r>
      <t xml:space="preserve">Начальная (максимальная) цена контракта </t>
    </r>
    <r>
      <rPr>
        <b/>
        <sz val="12"/>
        <rFont val="Times New Roman"/>
        <family val="1"/>
        <charset val="204"/>
      </rPr>
      <t xml:space="preserve">на поставку программно-аппаратного комплекса межсетевого экрана.
</t>
    </r>
    <r>
      <rPr>
        <sz val="12"/>
        <rFont val="Times New Roman"/>
        <family val="1"/>
        <charset val="204"/>
      </rPr>
      <t xml:space="preserve"> определена методом сопоставимых рыночных цен (анализ рынка).</t>
    </r>
  </si>
  <si>
    <r>
      <t xml:space="preserve">Коэффициент вариации цены не превышает 33%, таким образом, совокупность значений, используемых в расчете, при определении НМЦК является однородной.
С учетом предельных объемов бюджетных ассигнований на реализацию данного мероприятия, а также установленных в ГИИС ЭБ правил округления, НМЦК составляет </t>
    </r>
    <r>
      <rPr>
        <b/>
        <sz val="12"/>
        <rFont val="Times New Roman"/>
        <family val="1"/>
        <charset val="204"/>
      </rPr>
      <t>229 000 (Двести двадцать девять тысяч) руб. 00 коп</t>
    </r>
    <r>
      <rPr>
        <sz val="12"/>
        <rFont val="Times New Roman"/>
        <family val="1"/>
        <charset val="204"/>
      </rPr>
      <t>.
НМЦК включает все расходы, которые может понести Исполнитель при осуществлении им своих обязательств в полном объеме и надлежащего качества, в том числе все подлежащие уплате налоги, сборы и другие обязательные платежи, а также иные расходы, связанные с исполнением Контракта.</t>
    </r>
  </si>
  <si>
    <t>Программно-аппаратный комплекс межсетевого экрана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</si>
</sst>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>
      <alignment horizontal="left" vertical="center"/>
    </xf>
    <xf numFmtId="0" fontId="3" fillId="0" borderId="0">
      <alignment horizontal="center" vertical="center"/>
    </xf>
  </cellStyleXfs>
  <cellXfs count="38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/>
    <xf numFmtId="0" fontId="6" fillId="0" borderId="0" xfId="1" applyFont="1" applyBorder="1"/>
    <xf numFmtId="0" fontId="6" fillId="0" borderId="0" xfId="0" applyFont="1" applyBorder="1" applyAlignment="1">
      <alignment vertical="center" wrapText="1"/>
    </xf>
    <xf numFmtId="0" fontId="6" fillId="0" borderId="0" xfId="1" applyFont="1" applyBorder="1" applyAlignment="1">
      <alignment horizontal="center"/>
    </xf>
    <xf numFmtId="0" fontId="7" fillId="3" borderId="1" xfId="1" applyFont="1" applyFill="1" applyBorder="1" applyAlignment="1">
      <alignment horizontal="center" vertical="center" wrapText="1"/>
    </xf>
    <xf numFmtId="0" fontId="7" fillId="0" borderId="0" xfId="1" applyFont="1" applyBorder="1"/>
    <xf numFmtId="4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/>
    <xf numFmtId="0" fontId="6" fillId="0" borderId="1" xfId="1" applyFont="1" applyBorder="1" applyAlignment="1"/>
    <xf numFmtId="4" fontId="7" fillId="0" borderId="1" xfId="1" applyNumberFormat="1" applyFont="1" applyBorder="1" applyAlignment="1">
      <alignment horizontal="center"/>
    </xf>
    <xf numFmtId="0" fontId="6" fillId="0" borderId="0" xfId="1" applyFont="1" applyBorder="1" applyAlignment="1"/>
    <xf numFmtId="4" fontId="6" fillId="0" borderId="0" xfId="1" applyNumberFormat="1" applyFont="1" applyBorder="1" applyAlignment="1">
      <alignment horizontal="center"/>
    </xf>
    <xf numFmtId="0" fontId="5" fillId="0" borderId="0" xfId="1" applyFont="1" applyBorder="1"/>
    <xf numFmtId="0" fontId="8" fillId="0" borderId="0" xfId="1" applyFont="1" applyBorder="1"/>
    <xf numFmtId="0" fontId="8" fillId="0" borderId="0" xfId="1" applyFont="1"/>
    <xf numFmtId="0" fontId="8" fillId="0" borderId="0" xfId="1" applyFont="1" applyFill="1" applyBorder="1"/>
    <xf numFmtId="0" fontId="8" fillId="0" borderId="0" xfId="1" applyFont="1" applyFill="1"/>
    <xf numFmtId="0" fontId="6" fillId="0" borderId="1" xfId="2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0" borderId="2" xfId="1" applyNumberFormat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/>
    </xf>
    <xf numFmtId="0" fontId="7" fillId="0" borderId="4" xfId="1" applyFont="1" applyBorder="1" applyAlignment="1"/>
    <xf numFmtId="0" fontId="7" fillId="0" borderId="1" xfId="1" applyFont="1" applyBorder="1" applyAlignment="1"/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1" applyFont="1" applyBorder="1" applyAlignment="1">
      <alignment horizontal="center"/>
    </xf>
  </cellXfs>
  <cellStyles count="5">
    <cellStyle name="Excel Built-in Normal" xfId="1"/>
    <cellStyle name="Excel Built-in Normal_azk185" xfId="2"/>
    <cellStyle name="S10" xfId="3"/>
    <cellStyle name="S9" xfId="4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28575</xdr:rowOff>
    </xdr:from>
    <xdr:to>
      <xdr:col>4</xdr:col>
      <xdr:colOff>581025</xdr:colOff>
      <xdr:row>7</xdr:row>
      <xdr:rowOff>428625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8</xdr:row>
      <xdr:rowOff>38100</xdr:rowOff>
    </xdr:from>
    <xdr:to>
      <xdr:col>1</xdr:col>
      <xdr:colOff>714375</xdr:colOff>
      <xdr:row>8</xdr:row>
      <xdr:rowOff>266700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9</xdr:row>
      <xdr:rowOff>638175</xdr:rowOff>
    </xdr:from>
    <xdr:to>
      <xdr:col>1</xdr:col>
      <xdr:colOff>190500</xdr:colOff>
      <xdr:row>9</xdr:row>
      <xdr:rowOff>866775</xdr:rowOff>
    </xdr:to>
    <xdr:pic>
      <xdr:nvPicPr>
        <xdr:cNvPr id="1027" name="Рисунок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topLeftCell="A7" zoomScale="85" zoomScaleNormal="85" zoomScaleSheetLayoutView="85" workbookViewId="0">
      <selection activeCell="A6" sqref="A6:J6"/>
    </sheetView>
  </sheetViews>
  <sheetFormatPr defaultColWidth="9.28515625" defaultRowHeight="15.75" x14ac:dyDescent="0.25"/>
  <cols>
    <col min="1" max="1" width="6.5703125" style="1" customWidth="1"/>
    <col min="2" max="2" width="65.5703125" style="1" customWidth="1"/>
    <col min="3" max="3" width="10.28515625" style="1" customWidth="1"/>
    <col min="4" max="4" width="9.7109375" style="1" customWidth="1"/>
    <col min="5" max="5" width="18.140625" style="1" customWidth="1"/>
    <col min="6" max="6" width="18" style="1" customWidth="1"/>
    <col min="7" max="7" width="17.85546875" style="1" customWidth="1"/>
    <col min="8" max="8" width="24.85546875" style="1" customWidth="1"/>
    <col min="9" max="9" width="16.85546875" style="1" customWidth="1"/>
    <col min="10" max="10" width="21.140625" style="1" customWidth="1"/>
    <col min="11" max="11" width="19.7109375" style="1" customWidth="1"/>
    <col min="12" max="12" width="9.28515625" style="1"/>
    <col min="13" max="13" width="1" style="1" customWidth="1"/>
    <col min="14" max="16384" width="9.28515625" style="1"/>
  </cols>
  <sheetData>
    <row r="1" spans="1:12" ht="16.5" customHeight="1" x14ac:dyDescent="0.25">
      <c r="A1" s="2"/>
      <c r="B1" s="2"/>
      <c r="C1" s="2"/>
      <c r="D1" s="2"/>
      <c r="E1" s="2"/>
      <c r="F1" s="2"/>
      <c r="G1" s="2"/>
      <c r="H1" s="27"/>
      <c r="I1" s="28"/>
      <c r="J1" s="28"/>
      <c r="K1" s="3"/>
    </row>
    <row r="2" spans="1:12" ht="18" customHeight="1" x14ac:dyDescent="0.25">
      <c r="A2" s="33" t="s">
        <v>3</v>
      </c>
      <c r="B2" s="33"/>
      <c r="C2" s="33"/>
      <c r="D2" s="33"/>
      <c r="E2" s="33"/>
      <c r="F2" s="33"/>
      <c r="G2" s="33"/>
      <c r="H2" s="33"/>
      <c r="I2" s="33"/>
      <c r="J2" s="33"/>
      <c r="K2" s="4"/>
      <c r="L2" s="16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6"/>
    </row>
    <row r="4" spans="1:12" ht="18" customHeight="1" x14ac:dyDescent="0.25">
      <c r="A4" s="34" t="s">
        <v>15</v>
      </c>
      <c r="B4" s="34"/>
      <c r="C4" s="34"/>
      <c r="D4" s="34"/>
      <c r="E4" s="34"/>
      <c r="F4" s="34"/>
      <c r="G4" s="34"/>
      <c r="H4" s="34"/>
      <c r="I4" s="34"/>
      <c r="J4" s="34"/>
      <c r="K4" s="4"/>
      <c r="L4" s="16"/>
    </row>
    <row r="5" spans="1:12" ht="41.25" customHeight="1" x14ac:dyDescent="0.25">
      <c r="A5" s="36" t="s">
        <v>20</v>
      </c>
      <c r="B5" s="36"/>
      <c r="C5" s="36"/>
      <c r="D5" s="36"/>
      <c r="E5" s="36"/>
      <c r="F5" s="36"/>
      <c r="G5" s="36"/>
      <c r="H5" s="36"/>
      <c r="I5" s="36"/>
      <c r="J5" s="36"/>
      <c r="K5" s="4"/>
      <c r="L5" s="16"/>
    </row>
    <row r="6" spans="1:12" ht="48.75" customHeight="1" x14ac:dyDescent="0.25">
      <c r="A6" s="34" t="s">
        <v>17</v>
      </c>
      <c r="B6" s="34"/>
      <c r="C6" s="34"/>
      <c r="D6" s="34"/>
      <c r="E6" s="34"/>
      <c r="F6" s="34"/>
      <c r="G6" s="34"/>
      <c r="H6" s="34"/>
      <c r="I6" s="34"/>
      <c r="J6" s="34"/>
      <c r="K6" s="4"/>
      <c r="L6" s="16"/>
    </row>
    <row r="7" spans="1:12" x14ac:dyDescent="0.25">
      <c r="A7" s="34" t="s">
        <v>4</v>
      </c>
      <c r="B7" s="34"/>
      <c r="C7" s="34"/>
      <c r="D7" s="34"/>
      <c r="E7" s="34"/>
      <c r="F7" s="34"/>
      <c r="G7" s="34"/>
      <c r="H7" s="34"/>
      <c r="I7" s="34"/>
      <c r="J7" s="34"/>
      <c r="K7" s="4"/>
      <c r="L7" s="16"/>
    </row>
    <row r="8" spans="1:12" ht="31.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4"/>
      <c r="L8" s="16"/>
    </row>
    <row r="9" spans="1:12" ht="26.25" customHeight="1" x14ac:dyDescent="0.25">
      <c r="A9" s="5" t="s">
        <v>5</v>
      </c>
      <c r="B9" s="35" t="s">
        <v>7</v>
      </c>
      <c r="C9" s="35"/>
      <c r="D9" s="35"/>
      <c r="E9" s="35"/>
      <c r="F9" s="35"/>
      <c r="G9" s="5"/>
      <c r="H9" s="5"/>
      <c r="I9" s="5"/>
      <c r="J9" s="5"/>
      <c r="K9" s="4"/>
      <c r="L9" s="16"/>
    </row>
    <row r="10" spans="1:12" ht="87.75" customHeight="1" x14ac:dyDescent="0.25">
      <c r="A10" s="6"/>
      <c r="B10" s="34" t="s">
        <v>8</v>
      </c>
      <c r="C10" s="34"/>
      <c r="D10" s="34"/>
      <c r="E10" s="34"/>
      <c r="F10" s="34"/>
      <c r="G10" s="34"/>
      <c r="H10" s="34"/>
      <c r="I10" s="34"/>
      <c r="J10" s="34"/>
      <c r="K10" s="4"/>
      <c r="L10" s="1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4"/>
      <c r="L11" s="16"/>
    </row>
    <row r="12" spans="1:12" ht="28.5" customHeight="1" x14ac:dyDescent="0.25">
      <c r="A12" s="31" t="s">
        <v>14</v>
      </c>
      <c r="B12" s="31" t="s">
        <v>16</v>
      </c>
      <c r="C12" s="31" t="s">
        <v>0</v>
      </c>
      <c r="D12" s="31" t="s">
        <v>13</v>
      </c>
      <c r="E12" s="31" t="s">
        <v>12</v>
      </c>
      <c r="F12" s="31"/>
      <c r="G12" s="31"/>
      <c r="H12" s="31" t="s">
        <v>1</v>
      </c>
      <c r="I12" s="31" t="s">
        <v>2</v>
      </c>
      <c r="J12" s="31" t="s">
        <v>6</v>
      </c>
      <c r="K12" s="4"/>
      <c r="L12" s="16"/>
    </row>
    <row r="13" spans="1:12" s="18" customFormat="1" ht="50.25" customHeight="1" x14ac:dyDescent="0.25">
      <c r="A13" s="32"/>
      <c r="B13" s="32"/>
      <c r="C13" s="32"/>
      <c r="D13" s="32"/>
      <c r="E13" s="7" t="s">
        <v>9</v>
      </c>
      <c r="F13" s="7" t="s">
        <v>10</v>
      </c>
      <c r="G13" s="7" t="s">
        <v>11</v>
      </c>
      <c r="H13" s="31"/>
      <c r="I13" s="31"/>
      <c r="J13" s="31"/>
      <c r="K13" s="8"/>
      <c r="L13" s="17"/>
    </row>
    <row r="14" spans="1:12" s="20" customFormat="1" ht="42.6" customHeight="1" x14ac:dyDescent="0.25">
      <c r="A14" s="21">
        <v>1</v>
      </c>
      <c r="B14" s="25" t="s">
        <v>22</v>
      </c>
      <c r="C14" s="22" t="s">
        <v>19</v>
      </c>
      <c r="D14" s="26">
        <v>1</v>
      </c>
      <c r="E14" s="23">
        <v>229000</v>
      </c>
      <c r="F14" s="24">
        <v>229000</v>
      </c>
      <c r="G14" s="24">
        <v>229000</v>
      </c>
      <c r="H14" s="9">
        <f>ROUND(SUM(E14,F14,G14)/3,2)</f>
        <v>229000</v>
      </c>
      <c r="I14" s="9">
        <f>SQRT(VARA(E14,F14,G14))/H14*100</f>
        <v>0</v>
      </c>
      <c r="J14" s="10">
        <f>D14*H14</f>
        <v>229000</v>
      </c>
      <c r="K14" s="11"/>
      <c r="L14" s="19"/>
    </row>
    <row r="15" spans="1:12" s="20" customFormat="1" ht="21.75" customHeight="1" x14ac:dyDescent="0.25">
      <c r="A15" s="29" t="s">
        <v>18</v>
      </c>
      <c r="B15" s="29"/>
      <c r="C15" s="29"/>
      <c r="D15" s="29"/>
      <c r="E15" s="30"/>
      <c r="F15" s="30"/>
      <c r="G15" s="30"/>
      <c r="H15" s="30"/>
      <c r="I15" s="12"/>
      <c r="J15" s="13">
        <f>SUM(J14:J14)</f>
        <v>229000</v>
      </c>
      <c r="K15" s="11"/>
      <c r="L15" s="19"/>
    </row>
    <row r="16" spans="1:12" s="20" customFormat="1" ht="28.5" customHeight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5"/>
      <c r="K16" s="11"/>
      <c r="L16" s="19"/>
    </row>
    <row r="17" spans="1:12" s="20" customFormat="1" ht="84" customHeight="1" x14ac:dyDescent="0.25">
      <c r="A17" s="27" t="s">
        <v>21</v>
      </c>
      <c r="B17" s="28"/>
      <c r="C17" s="28"/>
      <c r="D17" s="28"/>
      <c r="E17" s="28"/>
      <c r="F17" s="28"/>
      <c r="G17" s="28"/>
      <c r="H17" s="28"/>
      <c r="I17" s="28"/>
      <c r="J17" s="28"/>
      <c r="K17" s="11"/>
      <c r="L17" s="19"/>
    </row>
    <row r="18" spans="1:12" s="20" customFormat="1" ht="25.5" customHeight="1" x14ac:dyDescent="0.25">
      <c r="A18" s="3"/>
      <c r="B18" s="3"/>
      <c r="C18" s="2"/>
      <c r="D18" s="2"/>
      <c r="E18" s="2"/>
      <c r="F18" s="2"/>
      <c r="G18" s="2"/>
      <c r="H18" s="2"/>
      <c r="I18" s="2"/>
      <c r="J18" s="2"/>
      <c r="K18" s="11"/>
      <c r="L18" s="19"/>
    </row>
  </sheetData>
  <sheetProtection selectLockedCells="1" selectUnlockedCells="1"/>
  <mergeCells count="19">
    <mergeCell ref="A6:J6"/>
    <mergeCell ref="A7:J7"/>
    <mergeCell ref="A8:J8"/>
    <mergeCell ref="H1:J1"/>
    <mergeCell ref="A17:J17"/>
    <mergeCell ref="A15:H15"/>
    <mergeCell ref="C12:C13"/>
    <mergeCell ref="D12:D13"/>
    <mergeCell ref="E12:G12"/>
    <mergeCell ref="A2:J2"/>
    <mergeCell ref="A4:J4"/>
    <mergeCell ref="I12:I13"/>
    <mergeCell ref="H12:H13"/>
    <mergeCell ref="J12:J13"/>
    <mergeCell ref="B10:J10"/>
    <mergeCell ref="B9:F9"/>
    <mergeCell ref="A5:J5"/>
    <mergeCell ref="A12:A13"/>
    <mergeCell ref="B12:B13"/>
  </mergeCells>
  <phoneticPr fontId="4" type="noConversion"/>
  <pageMargins left="0.25" right="0.25" top="0.75" bottom="0.75" header="0.3" footer="0.3"/>
  <pageSetup paperSize="9" scale="54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Ivanova_DS</cp:lastModifiedBy>
  <cp:lastPrinted>2020-02-26T05:05:39Z</cp:lastPrinted>
  <dcterms:created xsi:type="dcterms:W3CDTF">2013-01-30T02:33:10Z</dcterms:created>
  <dcterms:modified xsi:type="dcterms:W3CDTF">2026-09-03T06:26:06Z</dcterms:modified>
</cp:coreProperties>
</file>