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filterPrivacy="1"/>
  <xr:revisionPtr revIDLastSave="0" documentId="13_ncr:1_{45ECE59B-6CE3-44AF-811D-B9F315E37EED}" xr6:coauthVersionLast="36" xr6:coauthVersionMax="36" xr10:uidLastSave="{00000000-0000-0000-0000-000000000000}"/>
  <bookViews>
    <workbookView xWindow="0" yWindow="0" windowWidth="13560" windowHeight="9840" xr2:uid="{00000000-000D-0000-FFFF-FFFF00000000}"/>
  </bookViews>
  <sheets>
    <sheet name="Лист4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5" l="1"/>
  <c r="K12" i="5"/>
  <c r="L12" i="5"/>
  <c r="O12" i="5"/>
  <c r="P12" i="5" s="1"/>
  <c r="L8" i="5" l="1"/>
  <c r="K8" i="5"/>
  <c r="J8" i="5"/>
  <c r="J9" i="5" l="1"/>
  <c r="K9" i="5"/>
  <c r="L9" i="5"/>
  <c r="O9" i="5"/>
  <c r="P9" i="5" s="1"/>
  <c r="J10" i="5"/>
  <c r="K10" i="5"/>
  <c r="L10" i="5"/>
  <c r="O10" i="5"/>
  <c r="P10" i="5" s="1"/>
  <c r="J11" i="5"/>
  <c r="K11" i="5"/>
  <c r="L11" i="5"/>
  <c r="O11" i="5"/>
  <c r="P11" i="5" s="1"/>
  <c r="J13" i="5"/>
  <c r="K13" i="5"/>
  <c r="L13" i="5"/>
  <c r="O13" i="5"/>
  <c r="P13" i="5" s="1"/>
  <c r="O8" i="5" l="1"/>
  <c r="P8" i="5" s="1"/>
  <c r="P14" i="5" l="1"/>
</calcChain>
</file>

<file path=xl/sharedStrings.xml><?xml version="1.0" encoding="utf-8"?>
<sst xmlns="http://schemas.openxmlformats.org/spreadsheetml/2006/main" count="42" uniqueCount="27">
  <si>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</si>
  <si>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</si>
  <si>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</si>
  <si>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</si>
  <si>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</si>
  <si>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</si>
  <si>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</si>
  <si>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</si>
  <si>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</si>
  <si>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</si>
  <si>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</si>
  <si>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</si>
  <si>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 КТРУ</t>
  </si>
  <si>
    <t>шт</t>
  </si>
  <si>
    <t>Информация об установлении приоритета товарам российского происхождения</t>
  </si>
  <si>
    <t>Сверло для перфоратора SDS
Plus (MATRIХ) 6*160</t>
  </si>
  <si>
    <t>Сверло для перфоратора SDS
Plus (MATRIХ) 8*160</t>
  </si>
  <si>
    <t>Сверло для перфоратора SDS
Plus (MATRIХ) 10*210</t>
  </si>
  <si>
    <t>Сверло для перфоратора SDS
Plus (MATRIХ) 12*210</t>
  </si>
  <si>
    <t>Сверло для перфоратора SDS
Plus (MATRIХ) 14*210</t>
  </si>
  <si>
    <t>Сверло для перфоратора SDS
Plus (MATRIХ) 22*300</t>
  </si>
  <si>
    <t>25.73.40.111</t>
  </si>
  <si>
    <t>запрет</t>
  </si>
  <si>
    <t xml:space="preserve"> Ценовое предложение Поставщика №1 счет № 291 от  08.05.2026</t>
  </si>
  <si>
    <t xml:space="preserve"> Ценовое предложение Поставщика №2 интернет ресурс от 17.05.2026</t>
  </si>
  <si>
    <t xml:space="preserve"> Ценовое предложение Поставщика №3 интернет ресурс от  17.05.2026</t>
  </si>
  <si>
    <t>Поставка буров для перфораторов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</si>
</sst>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7" fillId="0" borderId="0">
      <alignment horizontal="left"/>
    </xf>
    <xf numFmtId="0" fontId="12" fillId="0" borderId="0"/>
  </cellStyleXfs>
  <cellXfs count="4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1" applyNumberFormat="1" applyFont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0" xfId="0" applyFont="1"/>
    <xf numFmtId="0" fontId="2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4" fontId="11" fillId="2" borderId="6" xfId="4" applyNumberFormat="1" applyFont="1" applyFill="1" applyBorder="1" applyAlignment="1" applyProtection="1">
      <alignment horizontal="center" vertical="center" wrapText="1"/>
    </xf>
    <xf numFmtId="4" fontId="6" fillId="2" borderId="6" xfId="4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0" fontId="0" fillId="0" borderId="0" xfId="0" applyFont="1" applyAlignment="1">
      <alignment horizontal="right"/>
    </xf>
    <xf numFmtId="4" fontId="6" fillId="2" borderId="1" xfId="4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0" fillId="0" borderId="7" xfId="0" applyNumberFormat="1" applyFont="1" applyFill="1" applyBorder="1" applyAlignment="1">
      <alignment horizontal="right" vertical="center" wrapText="1"/>
    </xf>
    <xf numFmtId="4" fontId="10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5">
    <cellStyle name="Денежный" xfId="1" builtinId="4"/>
    <cellStyle name="Обычный" xfId="0" builtinId="0"/>
    <cellStyle name="Обычный 2" xfId="2" xr:uid="{00000000-0005-0000-0000-000002000000}"/>
    <cellStyle name="Обычный 3" xfId="3" xr:uid="{00000000-0005-0000-0000-000030000000}"/>
    <cellStyle name="Обычный_Изм.росп.Шаблон " xfId="4" xr:uid="{724B0D0F-5F86-4D95-9300-BA8390132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zoomScaleNormal="100" workbookViewId="0">
      <selection activeCell="B2" sqref="B2:P2"/>
    </sheetView>
  </sheetViews>
  <sheetFormatPr defaultRowHeight="15" x14ac:dyDescent="0.25"/>
  <cols>
    <col min="1" max="1" width="4.140625" style="8" customWidth="1"/>
    <col min="2" max="2" width="32.140625" style="8" customWidth="1"/>
    <col min="3" max="3" width="13.28515625" style="8" customWidth="1"/>
    <col min="4" max="4" width="14.140625" style="8" customWidth="1"/>
    <col min="5" max="5" width="13" style="8" customWidth="1"/>
    <col min="6" max="6" width="11.5703125" style="8" customWidth="1"/>
    <col min="7" max="7" width="11.140625" style="8" customWidth="1"/>
    <col min="8" max="8" width="3" style="11" customWidth="1"/>
    <col min="9" max="9" width="2.85546875" style="8" customWidth="1"/>
    <col min="10" max="10" width="8" style="8" customWidth="1"/>
    <col min="11" max="11" width="9.7109375" style="8" customWidth="1"/>
    <col min="12" max="12" width="9.140625" style="8"/>
    <col min="13" max="13" width="8.140625" style="8" customWidth="1"/>
    <col min="14" max="14" width="9.140625" style="8"/>
    <col min="15" max="15" width="10.42578125" style="8" customWidth="1"/>
    <col min="16" max="16" width="13.85546875" style="8" customWidth="1"/>
    <col min="17" max="17" width="16.28515625" style="8" customWidth="1"/>
    <col min="18" max="16384" width="9.140625" style="8"/>
  </cols>
  <sheetData>
    <row r="1" spans="1:17" ht="16.5" customHeight="1" x14ac:dyDescent="0.25">
      <c r="A1" s="1"/>
      <c r="B1" s="37" t="s">
        <v>10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2"/>
      <c r="Q1" s="4"/>
    </row>
    <row r="2" spans="1:17" s="11" customFormat="1" ht="16.5" customHeight="1" x14ac:dyDescent="0.25">
      <c r="A2" s="9"/>
      <c r="B2" s="38" t="s">
        <v>26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0"/>
    </row>
    <row r="3" spans="1:17" ht="15" customHeight="1" x14ac:dyDescent="0.25">
      <c r="B3" s="45" t="s">
        <v>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"/>
    </row>
    <row r="4" spans="1:17" ht="10.5" customHeight="1" x14ac:dyDescent="0.25">
      <c r="A4" s="1"/>
      <c r="B4" s="1"/>
      <c r="C4" s="1"/>
      <c r="D4" s="1"/>
      <c r="E4" s="1"/>
      <c r="F4" s="2"/>
      <c r="G4" s="2"/>
      <c r="H4" s="16"/>
      <c r="I4" s="2"/>
      <c r="J4" s="2"/>
      <c r="K4" s="6"/>
      <c r="L4" s="7"/>
      <c r="M4" s="6"/>
      <c r="N4" s="2"/>
      <c r="O4" s="3"/>
      <c r="P4" s="2"/>
      <c r="Q4" s="4"/>
    </row>
    <row r="5" spans="1:17" ht="12.75" customHeight="1" x14ac:dyDescent="0.25">
      <c r="A5" s="39" t="s">
        <v>8</v>
      </c>
      <c r="B5" s="39" t="s">
        <v>0</v>
      </c>
      <c r="C5" s="43" t="s">
        <v>12</v>
      </c>
      <c r="D5" s="46" t="s">
        <v>14</v>
      </c>
      <c r="E5" s="39" t="s">
        <v>1</v>
      </c>
      <c r="F5" s="39"/>
      <c r="G5" s="39"/>
      <c r="H5" s="39"/>
      <c r="I5" s="39"/>
      <c r="J5" s="39" t="s">
        <v>2</v>
      </c>
      <c r="K5" s="40" t="s">
        <v>3</v>
      </c>
      <c r="L5" s="40" t="s">
        <v>4</v>
      </c>
      <c r="M5" s="39" t="s">
        <v>5</v>
      </c>
      <c r="N5" s="39" t="s">
        <v>6</v>
      </c>
      <c r="O5" s="41" t="s">
        <v>11</v>
      </c>
      <c r="P5" s="42" t="s">
        <v>7</v>
      </c>
    </row>
    <row r="6" spans="1:17" ht="75.75" customHeight="1" x14ac:dyDescent="0.25">
      <c r="A6" s="39"/>
      <c r="B6" s="39"/>
      <c r="C6" s="44"/>
      <c r="D6" s="47"/>
      <c r="E6" s="18" t="s">
        <v>23</v>
      </c>
      <c r="F6" s="18" t="s">
        <v>24</v>
      </c>
      <c r="G6" s="18" t="s">
        <v>25</v>
      </c>
      <c r="H6" s="15">
        <v>4</v>
      </c>
      <c r="I6" s="12">
        <v>5</v>
      </c>
      <c r="J6" s="39"/>
      <c r="K6" s="40"/>
      <c r="L6" s="40"/>
      <c r="M6" s="39"/>
      <c r="N6" s="39"/>
      <c r="O6" s="41"/>
      <c r="P6" s="42"/>
    </row>
    <row r="7" spans="1:17" ht="12.75" customHeight="1" x14ac:dyDescent="0.25">
      <c r="A7" s="12">
        <v>1</v>
      </c>
      <c r="B7" s="13">
        <v>2</v>
      </c>
      <c r="C7" s="13">
        <v>3</v>
      </c>
      <c r="D7" s="17"/>
      <c r="E7" s="12">
        <v>4</v>
      </c>
      <c r="F7" s="12">
        <v>5</v>
      </c>
      <c r="G7" s="12">
        <v>6</v>
      </c>
      <c r="H7" s="15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</row>
    <row r="8" spans="1:17" s="11" customFormat="1" ht="29.25" customHeight="1" x14ac:dyDescent="0.25">
      <c r="A8" s="14">
        <v>1</v>
      </c>
      <c r="B8" s="32" t="s">
        <v>15</v>
      </c>
      <c r="C8" s="33" t="s">
        <v>21</v>
      </c>
      <c r="D8" s="33" t="s">
        <v>22</v>
      </c>
      <c r="E8" s="24">
        <v>81.650000000000006</v>
      </c>
      <c r="F8" s="25">
        <v>184</v>
      </c>
      <c r="G8" s="25">
        <v>129</v>
      </c>
      <c r="H8" s="19"/>
      <c r="I8" s="20"/>
      <c r="J8" s="21">
        <f t="shared" ref="J8" si="0">IF(ISERROR(AVERAGE(E8:I8)),0,AVERAGE(E8:I8))</f>
        <v>131.54999999999998</v>
      </c>
      <c r="K8" s="21">
        <f t="shared" ref="K8" si="1">IF(ISERROR(STDEVA(E8:I8)),0,STDEVA(E8:I8))</f>
        <v>51.222626836194245</v>
      </c>
      <c r="L8" s="22">
        <f t="shared" ref="L8" si="2">IF(ISERROR(STDEVA(E8:I8)/(SUM(E8:I8)/COUNTIF(E8:I8,"&gt;0"))),0,STDEVA(E8:I8)/(SUM(E8:I8)/COUNTIF(E8:I8,"&gt;0")))</f>
        <v>0.38937762703302359</v>
      </c>
      <c r="M8" s="23" t="s">
        <v>13</v>
      </c>
      <c r="N8" s="23">
        <v>6</v>
      </c>
      <c r="O8" s="21">
        <f>IF(ISERROR(ROUND(AVERAGE(E8:I8),2)),0,ROUND(AVERAGE(E8:I8),2))</f>
        <v>131.55000000000001</v>
      </c>
      <c r="P8" s="26">
        <f t="shared" ref="P8:P13" si="3">N8*O8</f>
        <v>789.30000000000007</v>
      </c>
    </row>
    <row r="9" spans="1:17" s="11" customFormat="1" ht="36" customHeight="1" x14ac:dyDescent="0.25">
      <c r="A9" s="14">
        <v>2</v>
      </c>
      <c r="B9" s="32" t="s">
        <v>16</v>
      </c>
      <c r="C9" s="33" t="s">
        <v>21</v>
      </c>
      <c r="D9" s="33" t="s">
        <v>22</v>
      </c>
      <c r="E9" s="24">
        <v>117.1</v>
      </c>
      <c r="F9" s="25">
        <v>254</v>
      </c>
      <c r="G9" s="25">
        <v>157</v>
      </c>
      <c r="H9" s="19"/>
      <c r="I9" s="20"/>
      <c r="J9" s="21">
        <f t="shared" ref="J9:J13" si="4">IF(ISERROR(AVERAGE(E9:I9)),0,AVERAGE(E9:I9))</f>
        <v>176.03333333333333</v>
      </c>
      <c r="K9" s="21">
        <f t="shared" ref="K9:K13" si="5">IF(ISERROR(STDEVA(E9:I9)),0,STDEVA(E9:I9))</f>
        <v>70.406699491833336</v>
      </c>
      <c r="L9" s="22">
        <f t="shared" ref="L9:L13" si="6">IF(ISERROR(STDEVA(E9:I9)/(SUM(E9:I9)/COUNTIF(E9:I9,"&gt;0"))),0,STDEVA(E9:I9)/(SUM(E9:I9)/COUNTIF(E9:I9,"&gt;0")))</f>
        <v>0.39996231485608791</v>
      </c>
      <c r="M9" s="23" t="s">
        <v>13</v>
      </c>
      <c r="N9" s="23">
        <v>4</v>
      </c>
      <c r="O9" s="21">
        <f t="shared" ref="O9:O13" si="7">IF(ISERROR(ROUND(AVERAGE(E9:I9),2)),0,ROUND(AVERAGE(E9:I9),2))</f>
        <v>176.03</v>
      </c>
      <c r="P9" s="26">
        <f t="shared" si="3"/>
        <v>704.12</v>
      </c>
    </row>
    <row r="10" spans="1:17" s="11" customFormat="1" ht="37.5" customHeight="1" x14ac:dyDescent="0.25">
      <c r="A10" s="14">
        <v>3</v>
      </c>
      <c r="B10" s="32" t="s">
        <v>17</v>
      </c>
      <c r="C10" s="33" t="s">
        <v>21</v>
      </c>
      <c r="D10" s="33" t="s">
        <v>22</v>
      </c>
      <c r="E10" s="24">
        <v>146.30000000000001</v>
      </c>
      <c r="F10" s="25">
        <v>349</v>
      </c>
      <c r="G10" s="25">
        <v>199</v>
      </c>
      <c r="H10" s="19"/>
      <c r="I10" s="20"/>
      <c r="J10" s="21">
        <f t="shared" si="4"/>
        <v>231.43333333333331</v>
      </c>
      <c r="K10" s="21">
        <f t="shared" si="5"/>
        <v>105.17016370308335</v>
      </c>
      <c r="L10" s="22">
        <f t="shared" si="6"/>
        <v>0.45442962856006058</v>
      </c>
      <c r="M10" s="23" t="s">
        <v>13</v>
      </c>
      <c r="N10" s="23">
        <v>4</v>
      </c>
      <c r="O10" s="21">
        <f t="shared" si="7"/>
        <v>231.43</v>
      </c>
      <c r="P10" s="26">
        <f t="shared" si="3"/>
        <v>925.72</v>
      </c>
    </row>
    <row r="11" spans="1:17" s="11" customFormat="1" ht="37.5" customHeight="1" x14ac:dyDescent="0.25">
      <c r="A11" s="14">
        <v>4</v>
      </c>
      <c r="B11" s="32" t="s">
        <v>18</v>
      </c>
      <c r="C11" s="34" t="s">
        <v>21</v>
      </c>
      <c r="D11" s="33" t="s">
        <v>22</v>
      </c>
      <c r="E11" s="24">
        <v>158</v>
      </c>
      <c r="F11" s="25">
        <v>399</v>
      </c>
      <c r="G11" s="25">
        <v>201</v>
      </c>
      <c r="H11" s="19"/>
      <c r="I11" s="20"/>
      <c r="J11" s="21">
        <f t="shared" si="4"/>
        <v>252.66666666666666</v>
      </c>
      <c r="K11" s="21">
        <f t="shared" si="5"/>
        <v>128.5392287721275</v>
      </c>
      <c r="L11" s="22">
        <f t="shared" si="6"/>
        <v>0.5087304568817711</v>
      </c>
      <c r="M11" s="23" t="s">
        <v>13</v>
      </c>
      <c r="N11" s="23">
        <v>2</v>
      </c>
      <c r="O11" s="21">
        <f t="shared" si="7"/>
        <v>252.67</v>
      </c>
      <c r="P11" s="26">
        <f t="shared" si="3"/>
        <v>505.34</v>
      </c>
    </row>
    <row r="12" spans="1:17" s="11" customFormat="1" ht="37.5" customHeight="1" x14ac:dyDescent="0.25">
      <c r="A12" s="14">
        <v>5</v>
      </c>
      <c r="B12" s="32" t="s">
        <v>19</v>
      </c>
      <c r="C12" s="34" t="s">
        <v>21</v>
      </c>
      <c r="D12" s="33" t="s">
        <v>22</v>
      </c>
      <c r="E12" s="24">
        <v>204.2</v>
      </c>
      <c r="F12" s="25">
        <v>349</v>
      </c>
      <c r="G12" s="25">
        <v>262</v>
      </c>
      <c r="H12" s="19"/>
      <c r="I12" s="20"/>
      <c r="J12" s="21">
        <f t="shared" ref="J12" si="8">IF(ISERROR(AVERAGE(E12:I12)),0,AVERAGE(E12:I12))</f>
        <v>271.73333333333335</v>
      </c>
      <c r="K12" s="21">
        <f t="shared" ref="K12" si="9">IF(ISERROR(STDEVA(E12:I12)),0,STDEVA(E12:I12))</f>
        <v>72.889048102807081</v>
      </c>
      <c r="L12" s="22">
        <f t="shared" ref="L12" si="10">IF(ISERROR(STDEVA(E12:I12)/(SUM(E12:I12)/COUNTIF(E12:I12,"&gt;0"))),0,STDEVA(E12:I12)/(SUM(E12:I12)/COUNTIF(E12:I12,"&gt;0")))</f>
        <v>0.26823741941661094</v>
      </c>
      <c r="M12" s="23" t="s">
        <v>13</v>
      </c>
      <c r="N12" s="23">
        <v>2</v>
      </c>
      <c r="O12" s="21">
        <f t="shared" ref="O12" si="11">IF(ISERROR(ROUND(AVERAGE(E12:I12),2)),0,ROUND(AVERAGE(E12:I12),2))</f>
        <v>271.73</v>
      </c>
      <c r="P12" s="26">
        <f t="shared" ref="P12" si="12">N12*O12</f>
        <v>543.46</v>
      </c>
    </row>
    <row r="13" spans="1:17" s="11" customFormat="1" ht="43.5" customHeight="1" x14ac:dyDescent="0.25">
      <c r="A13" s="14">
        <v>6</v>
      </c>
      <c r="B13" s="32" t="s">
        <v>20</v>
      </c>
      <c r="C13" s="33" t="s">
        <v>21</v>
      </c>
      <c r="D13" s="33" t="s">
        <v>22</v>
      </c>
      <c r="E13" s="24">
        <v>642.98</v>
      </c>
      <c r="F13" s="25">
        <v>643</v>
      </c>
      <c r="G13" s="25">
        <v>656</v>
      </c>
      <c r="H13" s="19"/>
      <c r="I13" s="20"/>
      <c r="J13" s="21">
        <f t="shared" si="4"/>
        <v>647.32666666666671</v>
      </c>
      <c r="K13" s="21">
        <f t="shared" si="5"/>
        <v>7.5113336587674802</v>
      </c>
      <c r="L13" s="22">
        <f t="shared" si="6"/>
        <v>1.1603621549296306E-2</v>
      </c>
      <c r="M13" s="23" t="s">
        <v>13</v>
      </c>
      <c r="N13" s="23">
        <v>2</v>
      </c>
      <c r="O13" s="21">
        <f t="shared" si="7"/>
        <v>647.33000000000004</v>
      </c>
      <c r="P13" s="26">
        <f t="shared" si="3"/>
        <v>1294.6600000000001</v>
      </c>
    </row>
    <row r="14" spans="1:17" x14ac:dyDescent="0.25">
      <c r="B14" s="35"/>
      <c r="C14" s="35"/>
      <c r="D14" s="36"/>
      <c r="E14" s="31">
        <v>3553.86</v>
      </c>
      <c r="O14" s="30"/>
      <c r="P14" s="27">
        <f>SUM(P8:P13)</f>
        <v>4762.6000000000004</v>
      </c>
    </row>
    <row r="16" spans="1:17" x14ac:dyDescent="0.25">
      <c r="E16" s="29"/>
      <c r="F16" s="28"/>
    </row>
    <row r="19" ht="19.5" customHeight="1" x14ac:dyDescent="0.25"/>
  </sheetData>
  <mergeCells count="16">
    <mergeCell ref="B14:D14"/>
    <mergeCell ref="B1:O1"/>
    <mergeCell ref="B2:P2"/>
    <mergeCell ref="A5:A6"/>
    <mergeCell ref="B5:B6"/>
    <mergeCell ref="E5:I5"/>
    <mergeCell ref="J5:J6"/>
    <mergeCell ref="K5:K6"/>
    <mergeCell ref="L5:L6"/>
    <mergeCell ref="M5:M6"/>
    <mergeCell ref="N5:N6"/>
    <mergeCell ref="O5:O6"/>
    <mergeCell ref="P5:P6"/>
    <mergeCell ref="C5:C6"/>
    <mergeCell ref="B3:P3"/>
    <mergeCell ref="D5:D6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2026-05-25T11:33:35Z</dcterms:modified>
</cp:coreProperties>
</file>