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485" yWindow="300" windowWidth="20655" windowHeight="15300"/>
  </bookViews>
  <sheets>
    <sheet name="Лист2" sheetId="4" r:id="rId1"/>
  </sheets>
  <definedNames>
    <definedName name="Print_Area" localSheetId="0">Лист2!$A$1:$M$16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4" l="1"/>
  <c r="J11" i="4" l="1"/>
  <c r="K11" i="4" s="1"/>
  <c r="L11" i="4" s="1"/>
  <c r="J12" i="4" l="1"/>
  <c r="K12" i="4" s="1"/>
  <c r="L12" i="4" s="1"/>
</calcChain>
</file>

<file path=xl/sharedStrings.xml><?xml version="1.0" encoding="utf-8"?>
<sst xmlns="http://schemas.openxmlformats.org/spreadsheetml/2006/main" count="29" uniqueCount="29">
  <si>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</si>
  <si>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</si>
  <si>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</si>
  <si>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</si>
  <si>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</si>
  <si>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</si>
  <si>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</si>
  <si>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</si>
  <si>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</si>
  <si>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</si>
  <si>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Поставщик №1</t>
  </si>
  <si>
    <t xml:space="preserve">Поставщик №2  </t>
  </si>
  <si>
    <t>Поставщик №3</t>
  </si>
  <si>
    <t>Общее</t>
  </si>
  <si>
    <t xml:space="preserve">
</t>
  </si>
  <si>
    <t xml:space="preserve">Определение НМЦК в соответствии с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цен.
Метод сопоставимых рыночных цен является приоритетным при расчете НМЦК
</t>
  </si>
  <si>
    <t>Исполнитель:</t>
  </si>
  <si>
    <t>ГУФСИН России по Московской области</t>
  </si>
  <si>
    <t>1.</t>
  </si>
  <si>
    <r>
      <t xml:space="preserve">коэффициент вариации цен V (%)           </t>
    </r>
    <r>
      <rPr>
        <i/>
        <sz val="8"/>
        <color indexed="8"/>
        <rFont val="PT Astra Serif"/>
        <family val="1"/>
        <charset val="204"/>
      </rPr>
      <t xml:space="preserve">         (не должен превышать 33%)</t>
    </r>
  </si>
  <si>
    <r>
      <rPr>
        <b/>
        <sz val="8"/>
        <color indexed="8"/>
        <rFont val="PT Astra Serif"/>
        <family val="1"/>
        <charset val="204"/>
      </rPr>
      <t>Расчет НМЦК по формуле</t>
    </r>
    <r>
      <rPr>
        <sz val="8"/>
        <color indexed="8"/>
        <rFont val="PT Astra Serif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</si>
  <si>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подполковник внутренней службы
</t>
  </si>
  <si>
    <t xml:space="preserve">час </t>
  </si>
  <si>
    <t>Врио начальника ФКУ ДПО МУЦ</t>
  </si>
  <si>
    <t xml:space="preserve">На основании проведенного анализа рынка и расчетов, НМЦК составляет 135293,33 рублей.
Заказчиком принято решение провести закупку по п. 4 ч. 1 ст. 93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через Единый агрегатор торговли РФ, так как НМЦК превышает лимиты бюджетных обязательств, предусмотренные на данное мероприятие, принято решение установить НМЦК на закупку: 130300,00 (сто тридцать тысяч триста) рубля 00 копейки.
 </t>
  </si>
  <si>
    <t xml:space="preserve">Информационно-консультационное обслуживание программного продукта «Конфигурация для учреждений ФСИН» </t>
  </si>
  <si>
    <t>Передача неисключительного права на использование обновлений программного продукта «Конфигурация для учреждений ФСИН для 1С:Предприятие 8» (№ в реестре российского ПО: 5096), включая предоставление доступа к их получению, сроком на 12 мес. Тариф Базовый.</t>
  </si>
  <si>
    <t>шт.</t>
  </si>
  <si>
    <t>В.М. Мустафин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</si>
</sst>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8"/>
      <color indexed="8"/>
      <name val="PT Astra Serif"/>
      <family val="1"/>
      <charset val="204"/>
    </font>
    <font>
      <b/>
      <sz val="8"/>
      <name val="PT Astra Serif"/>
      <family val="1"/>
      <charset val="204"/>
    </font>
    <font>
      <i/>
      <sz val="8"/>
      <color indexed="8"/>
      <name val="PT Astra Serif"/>
      <family val="1"/>
      <charset val="204"/>
    </font>
    <font>
      <sz val="8"/>
      <color indexed="8"/>
      <name val="PT Astra Serif"/>
      <family val="1"/>
      <charset val="204"/>
    </font>
    <font>
      <b/>
      <u/>
      <sz val="8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8"/>
      <name val="PT Astra Serif"/>
      <family val="1"/>
      <charset val="204"/>
    </font>
    <font>
      <b/>
      <sz val="8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2" fontId="10" fillId="3" borderId="2" xfId="0" applyNumberFormat="1" applyFont="1" applyFill="1" applyBorder="1" applyAlignment="1">
      <alignment horizontal="center" vertical="center"/>
    </xf>
    <xf numFmtId="2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4" fontId="12" fillId="0" borderId="4" xfId="0" applyNumberFormat="1" applyFont="1" applyBorder="1" applyAlignment="1">
      <alignment horizontal="right" vertical="center"/>
    </xf>
    <xf numFmtId="0" fontId="2" fillId="0" borderId="7" xfId="0" applyFont="1" applyBorder="1"/>
    <xf numFmtId="0" fontId="2" fillId="0" borderId="0" xfId="0" applyFont="1" applyAlignment="1">
      <alignment horizontal="right" vertical="top"/>
    </xf>
    <xf numFmtId="0" fontId="13" fillId="0" borderId="0" xfId="0" applyFont="1"/>
    <xf numFmtId="4" fontId="12" fillId="0" borderId="0" xfId="0" applyNumberFormat="1" applyFont="1" applyAlignment="1">
      <alignment horizontal="right" vertical="center"/>
    </xf>
    <xf numFmtId="4" fontId="13" fillId="0" borderId="0" xfId="0" applyNumberFormat="1" applyFont="1"/>
    <xf numFmtId="4" fontId="7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justify" vertical="top" wrapText="1"/>
    </xf>
    <xf numFmtId="4" fontId="11" fillId="3" borderId="7" xfId="0" applyNumberFormat="1" applyFont="1" applyFill="1" applyBorder="1" applyAlignment="1">
      <alignment horizontal="left" vertical="top" wrapText="1"/>
    </xf>
    <xf numFmtId="4" fontId="11" fillId="3" borderId="7" xfId="0" applyNumberFormat="1" applyFont="1" applyFill="1" applyBorder="1" applyAlignment="1">
      <alignment horizontal="left" vertical="top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3" borderId="2" xfId="0" applyFont="1" applyFill="1" applyBorder="1" applyAlignment="1">
      <alignment horizontal="left" vertical="top" wrapText="1"/>
    </xf>
    <xf numFmtId="0" fontId="13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18" name="Picture 1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7100" y="2000250"/>
          <a:ext cx="857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19" name="Picture 6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9150" y="2286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20" name="Picture 1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7100" y="2000250"/>
          <a:ext cx="857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21" name="Picture 6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9150" y="2286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8</xdr:row>
      <xdr:rowOff>952500</xdr:rowOff>
    </xdr:from>
    <xdr:to>
      <xdr:col>12</xdr:col>
      <xdr:colOff>0</xdr:colOff>
      <xdr:row>8</xdr:row>
      <xdr:rowOff>1304925</xdr:rowOff>
    </xdr:to>
    <xdr:pic>
      <xdr:nvPicPr>
        <xdr:cNvPr id="22" name="Picture 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63050" y="2000250"/>
          <a:ext cx="10477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8</xdr:row>
      <xdr:rowOff>923925</xdr:rowOff>
    </xdr:from>
    <xdr:to>
      <xdr:col>10</xdr:col>
      <xdr:colOff>1019175</xdr:colOff>
      <xdr:row>8</xdr:row>
      <xdr:rowOff>1362075</xdr:rowOff>
    </xdr:to>
    <xdr:pic>
      <xdr:nvPicPr>
        <xdr:cNvPr id="23" name="Picture 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53400" y="1971675"/>
          <a:ext cx="990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32658</xdr:colOff>
      <xdr:row>8</xdr:row>
      <xdr:rowOff>1615247</xdr:rowOff>
    </xdr:from>
    <xdr:to>
      <xdr:col>13</xdr:col>
      <xdr:colOff>0</xdr:colOff>
      <xdr:row>8</xdr:row>
      <xdr:rowOff>1940218</xdr:rowOff>
    </xdr:to>
    <xdr:pic>
      <xdr:nvPicPr>
        <xdr:cNvPr id="24" name="Picture 5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43458" y="2662997"/>
          <a:ext cx="162877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8</xdr:row>
      <xdr:rowOff>1238250</xdr:rowOff>
    </xdr:from>
    <xdr:to>
      <xdr:col>12</xdr:col>
      <xdr:colOff>457200</xdr:colOff>
      <xdr:row>8</xdr:row>
      <xdr:rowOff>1466850</xdr:rowOff>
    </xdr:to>
    <xdr:pic>
      <xdr:nvPicPr>
        <xdr:cNvPr id="25" name="Picture 6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15600" y="2286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topLeftCell="A13" zoomScale="140" zoomScaleNormal="140" workbookViewId="0">
      <selection activeCell="O17" sqref="O17"/>
    </sheetView>
  </sheetViews>
  <sheetFormatPr defaultRowHeight="11.25" x14ac:dyDescent="0.2"/>
  <cols>
    <col min="1" max="1" width="9.140625" style="1" customWidth="1"/>
    <col min="2" max="2" width="33.5703125" style="1" customWidth="1"/>
    <col min="3" max="6" width="9.140625" style="1"/>
    <col min="7" max="7" width="9" style="1" customWidth="1"/>
    <col min="8" max="9" width="9.140625" style="1" hidden="1" customWidth="1"/>
    <col min="10" max="10" width="13.5703125" style="1" customWidth="1"/>
    <col min="11" max="11" width="13.42578125" style="1" customWidth="1"/>
    <col min="12" max="12" width="12.140625" style="1" customWidth="1"/>
    <col min="13" max="13" width="18.5703125" style="1" customWidth="1"/>
    <col min="14" max="14" width="9.140625" style="1"/>
    <col min="15" max="15" width="18.28515625" style="1" customWidth="1"/>
    <col min="16" max="16384" width="9.140625" style="1"/>
  </cols>
  <sheetData>
    <row r="1" spans="1:13" ht="39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8" customHeigh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67.5" customHeight="1" x14ac:dyDescent="0.2">
      <c r="A3" s="38" t="s">
        <v>15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5.25" hidden="1" customHeight="1" x14ac:dyDescent="0.2"/>
    <row r="5" spans="1:13" hidden="1" x14ac:dyDescent="0.2"/>
    <row r="6" spans="1:13" hidden="1" x14ac:dyDescent="0.2"/>
    <row r="7" spans="1:13" ht="14.25" hidden="1" customHeight="1" x14ac:dyDescent="0.2"/>
    <row r="8" spans="1:13" ht="21.75" customHeight="1" x14ac:dyDescent="0.2">
      <c r="A8" s="34" t="s">
        <v>1</v>
      </c>
      <c r="B8" s="36" t="s">
        <v>2</v>
      </c>
      <c r="C8" s="36" t="s">
        <v>3</v>
      </c>
      <c r="D8" s="36" t="s">
        <v>4</v>
      </c>
      <c r="E8" s="36" t="s">
        <v>5</v>
      </c>
      <c r="F8" s="36"/>
      <c r="G8" s="36"/>
      <c r="H8" s="36"/>
      <c r="I8" s="36"/>
      <c r="J8" s="37" t="s">
        <v>6</v>
      </c>
      <c r="K8" s="37"/>
      <c r="L8" s="37"/>
      <c r="M8" s="2" t="s">
        <v>7</v>
      </c>
    </row>
    <row r="9" spans="1:13" ht="169.5" customHeight="1" x14ac:dyDescent="0.2">
      <c r="A9" s="35"/>
      <c r="B9" s="34"/>
      <c r="C9" s="34"/>
      <c r="D9" s="34"/>
      <c r="E9" s="3" t="s">
        <v>10</v>
      </c>
      <c r="F9" s="2" t="s">
        <v>11</v>
      </c>
      <c r="G9" s="4" t="s">
        <v>12</v>
      </c>
      <c r="H9" s="4"/>
      <c r="I9" s="4"/>
      <c r="J9" s="2" t="s">
        <v>8</v>
      </c>
      <c r="K9" s="2" t="s">
        <v>9</v>
      </c>
      <c r="L9" s="2" t="s">
        <v>19</v>
      </c>
      <c r="M9" s="5" t="s">
        <v>20</v>
      </c>
    </row>
    <row r="10" spans="1:13" x14ac:dyDescent="0.2">
      <c r="A10" s="6"/>
      <c r="B10" s="7" t="s">
        <v>13</v>
      </c>
      <c r="C10" s="8"/>
      <c r="D10" s="9"/>
      <c r="E10" s="10"/>
      <c r="F10" s="10"/>
      <c r="G10" s="10"/>
      <c r="H10" s="11"/>
      <c r="I10" s="11"/>
      <c r="J10" s="12"/>
      <c r="K10" s="13"/>
      <c r="L10" s="13"/>
      <c r="M10" s="14"/>
    </row>
    <row r="11" spans="1:13" ht="89.25" customHeight="1" x14ac:dyDescent="0.2">
      <c r="A11" s="15" t="s">
        <v>18</v>
      </c>
      <c r="B11" s="16" t="s">
        <v>26</v>
      </c>
      <c r="C11" s="17" t="s">
        <v>27</v>
      </c>
      <c r="D11" s="18">
        <v>1</v>
      </c>
      <c r="E11" s="19">
        <v>84400</v>
      </c>
      <c r="F11" s="19">
        <v>68400</v>
      </c>
      <c r="G11" s="19">
        <v>68400</v>
      </c>
      <c r="H11" s="20"/>
      <c r="I11" s="20"/>
      <c r="J11" s="21">
        <f t="shared" ref="J11" si="0">AVERAGE(E11:I11)</f>
        <v>73733.333333333328</v>
      </c>
      <c r="K11" s="22">
        <f t="shared" ref="K11" si="1">SQRT((SUM(IF(E11&gt;0,POWER(E11-J11,2),0),IF(F11&gt;0,POWER(F11-J11,2),0),IF(G11&gt;0,POWER(G11-J11,2),0),IF(H11&gt;0,POWER(H11-J11,2),0),IF(I11&gt;0,POWER(I11-J11,2),0),))/(COUNTA(E11:I11)-1))</f>
        <v>9237.6043070340111</v>
      </c>
      <c r="L11" s="22">
        <f>K11/J11*100</f>
        <v>12.528396438111228</v>
      </c>
      <c r="M11" s="14">
        <v>73733.33</v>
      </c>
    </row>
    <row r="12" spans="1:13" ht="59.25" customHeight="1" x14ac:dyDescent="0.2">
      <c r="A12" s="15">
        <v>2</v>
      </c>
      <c r="B12" s="16" t="s">
        <v>25</v>
      </c>
      <c r="C12" s="17" t="s">
        <v>22</v>
      </c>
      <c r="D12" s="18">
        <v>19</v>
      </c>
      <c r="E12" s="19">
        <v>2520</v>
      </c>
      <c r="F12" s="19">
        <v>3600</v>
      </c>
      <c r="G12" s="19">
        <v>3600</v>
      </c>
      <c r="H12" s="20"/>
      <c r="I12" s="20"/>
      <c r="J12" s="21">
        <f t="shared" ref="J12" si="2">AVERAGE(E12:I12)</f>
        <v>3240</v>
      </c>
      <c r="K12" s="22">
        <f t="shared" ref="K12" si="3">SQRT((SUM(IF(E12&gt;0,POWER(E12-J12,2),0),IF(F12&gt;0,POWER(F12-J12,2),0),IF(G12&gt;0,POWER(G12-J12,2),0),IF(H12&gt;0,POWER(H12-J12,2),0),IF(I12&gt;0,POWER(I12-J12,2),0),))/(COUNTA(E12:I12)-1))</f>
        <v>623.53829072479584</v>
      </c>
      <c r="L12" s="22">
        <f>K12/J12*100</f>
        <v>19.245008972987527</v>
      </c>
      <c r="M12" s="14">
        <v>61560</v>
      </c>
    </row>
    <row r="13" spans="1:13" ht="11.25" customHeight="1" x14ac:dyDescent="0.2">
      <c r="A13" s="39" t="s">
        <v>14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23">
        <f>SUM(M11:M12)</f>
        <v>135293.33000000002</v>
      </c>
    </row>
    <row r="14" spans="1:13" x14ac:dyDescent="0.2">
      <c r="A14" s="44" t="s">
        <v>24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3" ht="3.75" customHeight="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13" ht="6" hidden="1" customHeight="1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5" ht="30.75" customHeigh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5" x14ac:dyDescent="0.2">
      <c r="A18" s="41" t="s">
        <v>16</v>
      </c>
      <c r="B18" s="41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5" ht="12.75" customHeight="1" x14ac:dyDescent="0.2">
      <c r="A19" s="42" t="s">
        <v>23</v>
      </c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5" ht="9.75" customHeight="1" x14ac:dyDescent="0.2">
      <c r="A20" s="42" t="s">
        <v>17</v>
      </c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N20" s="26"/>
    </row>
    <row r="21" spans="1:15" ht="26.25" customHeight="1" x14ac:dyDescent="0.25">
      <c r="A21" s="46" t="s">
        <v>21</v>
      </c>
      <c r="B21" s="47"/>
      <c r="C21" s="43"/>
      <c r="D21" s="43"/>
      <c r="E21" s="43"/>
      <c r="F21" s="43"/>
      <c r="G21" s="43"/>
      <c r="H21" s="43"/>
      <c r="I21" s="43"/>
      <c r="J21" s="43"/>
      <c r="K21" s="45"/>
      <c r="L21" s="45"/>
      <c r="M21" s="25" t="s">
        <v>28</v>
      </c>
    </row>
    <row r="22" spans="1:15" ht="12.7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5" ht="12.75" x14ac:dyDescent="0.2">
      <c r="O23" s="27"/>
    </row>
    <row r="29" spans="1:15" ht="12.75" x14ac:dyDescent="0.2">
      <c r="E29" s="28"/>
      <c r="F29" s="28"/>
      <c r="G29" s="28"/>
      <c r="J29" s="29"/>
      <c r="K29" s="30"/>
      <c r="L29" s="30"/>
      <c r="M29" s="31"/>
    </row>
  </sheetData>
  <mergeCells count="36">
    <mergeCell ref="I21:J21"/>
    <mergeCell ref="K21:L21"/>
    <mergeCell ref="A22:B22"/>
    <mergeCell ref="C22:D22"/>
    <mergeCell ref="E22:F22"/>
    <mergeCell ref="G22:H22"/>
    <mergeCell ref="I22:J22"/>
    <mergeCell ref="K22:L22"/>
    <mergeCell ref="A21:B21"/>
    <mergeCell ref="C21:D21"/>
    <mergeCell ref="E21:F21"/>
    <mergeCell ref="G21:H21"/>
    <mergeCell ref="A13:L13"/>
    <mergeCell ref="A18:B18"/>
    <mergeCell ref="A19:B19"/>
    <mergeCell ref="A20:B20"/>
    <mergeCell ref="I19:J19"/>
    <mergeCell ref="K19:L19"/>
    <mergeCell ref="I20:J20"/>
    <mergeCell ref="K20:L20"/>
    <mergeCell ref="C19:D19"/>
    <mergeCell ref="G20:H20"/>
    <mergeCell ref="E20:F20"/>
    <mergeCell ref="C20:D20"/>
    <mergeCell ref="G19:H19"/>
    <mergeCell ref="E19:F19"/>
    <mergeCell ref="A14:M17"/>
    <mergeCell ref="A1:M1"/>
    <mergeCell ref="A2:M2"/>
    <mergeCell ref="A8:A9"/>
    <mergeCell ref="B8:B9"/>
    <mergeCell ref="C8:C9"/>
    <mergeCell ref="D8:D9"/>
    <mergeCell ref="E8:I8"/>
    <mergeCell ref="J8:L8"/>
    <mergeCell ref="A3:M3"/>
  </mergeCells>
  <pageMargins left="0.31496062992125984" right="0.31496062992125984" top="0.74803149606299213" bottom="0.35433070866141736" header="0.31496062992125984" footer="0.31496062992125984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Лист2!Print_Area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Windows</cp:lastModifiedBy>
  <cp:lastPrinted>2026-06-03T10:47:08Z</cp:lastPrinted>
  <dcterms:created xsi:type="dcterms:W3CDTF">2014-04-01T09:50:37Z</dcterms:created>
  <dcterms:modified xsi:type="dcterms:W3CDTF">2026-06-03T10:47:10Z</dcterms:modified>
</cp:coreProperties>
</file>