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35" windowHeight="11775"/>
  </bookViews>
  <sheets>
    <sheet name="Лист1" sheetId="1" r:id="rId1"/>
  </sheets>
  <definedNames>
    <definedName name="_xlnm._FilterDatabase" localSheetId="0" hidden="1">Лист1!$A$5:$O$9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K6" i="1" l="1"/>
  <c r="L6" i="1" s="1"/>
  <c r="H6" i="1"/>
  <c r="I6" i="1" s="1"/>
  <c r="J6" i="1" s="1"/>
  <c r="N6" i="1" l="1"/>
  <c r="N7" i="1" s="1"/>
</calcChain>
</file>

<file path=xl/sharedStrings.xml><?xml version="1.0" encoding="utf-8"?>
<sst xmlns="http://schemas.openxmlformats.org/spreadsheetml/2006/main" count="26" uniqueCount="26">
  <si>
    <t>Ед. изм</t>
  </si>
  <si>
    <t>Кол-во</t>
  </si>
  <si>
    <t>Данные  о рыночных ценах идентичных товаров планируемых к закупке, полученных по запросу заказчика у поставщиков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</si>
  <si>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</si>
  <si>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</si>
  <si>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</si>
  <si>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</si>
  <si>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</si>
  <si>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</si>
  <si>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 до сотых долей после запятой (руб.)</t>
  </si>
  <si>
    <t>НМЦК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</si>
  <si>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</si>
  <si>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№ п/п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</si>
  <si>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</t>
  </si>
  <si>
    <t>Наименование предмета контракта</t>
  </si>
  <si>
    <t>Литр;^кубический дециметр</t>
  </si>
  <si>
    <t>Расчет НМЦК произвел:</t>
  </si>
  <si>
    <t xml:space="preserve">Расчет (обоснование) начальной (максимальной) цены контракта на поставку продовольственного обеспечение в рамках государственного оборонного заказа (молоко питьевое)  </t>
  </si>
  <si>
    <t xml:space="preserve">   Молоко питьевое, 10.51.11.121/10.51.11.000-00000007     ГОСТ 31450-2013</t>
  </si>
  <si>
    <t xml:space="preserve">Приложение № 1 </t>
  </si>
  <si>
    <t>В связи с тем, что рассчитанное значение превышает доведённые лимиты бюджетных обязательств, Заказчиком принято решение определить НМЦК исходя из имеющихся лимитов бюджетных обязательств, т.е.  Н(М)Ц контракта составит: 125 рублей 16 копейки</t>
  </si>
  <si>
    <t>инспектор ОМСМТ и ИО</t>
  </si>
  <si>
    <t>М.А Воробьева</t>
  </si>
  <si>
    <t>КП 1 вх.№ 74 от 24.08.2026</t>
  </si>
  <si>
    <t>КП 2 вх.№ 75 от 24.08.2026</t>
  </si>
  <si>
    <t>КП 3 вх.№ 76 от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</si>
</sst>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_ ;[Red]\-#,##0.00\ "/>
    <numFmt numFmtId="166" formatCode="#,##0.00\ _₽"/>
  </numFmts>
  <fonts count="1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164" fontId="5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Fill="1"/>
    <xf numFmtId="165" fontId="5" fillId="0" borderId="0" xfId="0" applyNumberFormat="1" applyFont="1" applyFill="1"/>
    <xf numFmtId="0" fontId="6" fillId="2" borderId="0" xfId="0" applyFont="1" applyFill="1"/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0" fontId="5" fillId="2" borderId="1" xfId="0" applyNumberFormat="1" applyFont="1" applyFill="1" applyBorder="1" applyAlignment="1">
      <alignment horizontal="center" vertical="center" wrapText="1"/>
    </xf>
    <xf numFmtId="40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Alignment="1">
      <alignment horizontal="center" vertical="center" wrapText="1"/>
    </xf>
    <xf numFmtId="2" fontId="5" fillId="0" borderId="0" xfId="0" applyNumberFormat="1" applyFont="1" applyFill="1"/>
    <xf numFmtId="2" fontId="9" fillId="0" borderId="0" xfId="0" applyNumberFormat="1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11" fillId="0" borderId="0" xfId="0" applyFont="1" applyFill="1" applyAlignment="1">
      <alignment horizontal="left" vertical="center" wrapText="1"/>
    </xf>
    <xf numFmtId="2" fontId="2" fillId="2" borderId="0" xfId="0" applyNumberFormat="1" applyFont="1" applyFill="1"/>
    <xf numFmtId="165" fontId="9" fillId="0" borderId="0" xfId="0" applyNumberFormat="1" applyFont="1" applyFill="1" applyAlignment="1">
      <alignment wrapText="1"/>
    </xf>
    <xf numFmtId="16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4</xdr:row>
      <xdr:rowOff>1266825</xdr:rowOff>
    </xdr:from>
    <xdr:to>
      <xdr:col>9</xdr:col>
      <xdr:colOff>1038225</xdr:colOff>
      <xdr:row>4</xdr:row>
      <xdr:rowOff>1619250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13A468A-43A6-441C-A032-74BFF752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37052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4</xdr:row>
      <xdr:rowOff>828675</xdr:rowOff>
    </xdr:from>
    <xdr:to>
      <xdr:col>8</xdr:col>
      <xdr:colOff>1019175</xdr:colOff>
      <xdr:row>4</xdr:row>
      <xdr:rowOff>1228725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6C6F14A-2B76-449E-AFC2-1D98F822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3267075"/>
          <a:ext cx="8001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</xdr:row>
      <xdr:rowOff>1666875</xdr:rowOff>
    </xdr:from>
    <xdr:to>
      <xdr:col>10</xdr:col>
      <xdr:colOff>1619250</xdr:colOff>
      <xdr:row>4</xdr:row>
      <xdr:rowOff>2066925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CB090AE6-46B3-49A8-BFFB-C577088A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4105275"/>
          <a:ext cx="1457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="85" zoomScaleNormal="85" workbookViewId="0">
      <selection activeCell="L10" sqref="L10"/>
    </sheetView>
  </sheetViews>
  <sheetFormatPr defaultColWidth="8.85546875" defaultRowHeight="15"/>
  <cols>
    <col min="1" max="1" width="8.85546875" style="1"/>
    <col min="2" max="2" width="32.7109375" style="1" customWidth="1"/>
    <col min="3" max="3" width="7.140625" style="1" customWidth="1"/>
    <col min="4" max="4" width="9.28515625" style="9" customWidth="1"/>
    <col min="5" max="5" width="9.7109375" style="9" customWidth="1"/>
    <col min="6" max="6" width="11" style="9" customWidth="1"/>
    <col min="7" max="7" width="12" style="9" customWidth="1"/>
    <col min="8" max="8" width="13" style="9" customWidth="1"/>
    <col min="9" max="9" width="15.42578125" style="9" customWidth="1"/>
    <col min="10" max="10" width="13.7109375" style="1" customWidth="1"/>
    <col min="11" max="11" width="22.7109375" style="1" customWidth="1"/>
    <col min="12" max="12" width="11.85546875" style="1" customWidth="1"/>
    <col min="13" max="13" width="17.42578125" style="1" customWidth="1"/>
    <col min="14" max="14" width="16.7109375" style="1" customWidth="1"/>
    <col min="15" max="15" width="12.28515625" style="1" bestFit="1" customWidth="1"/>
    <col min="16" max="16" width="12.7109375" style="1" bestFit="1" customWidth="1"/>
    <col min="17" max="17" width="18.28515625" style="1" customWidth="1"/>
    <col min="18" max="16384" width="8.85546875" style="1"/>
  </cols>
  <sheetData>
    <row r="1" spans="1:18" ht="62.2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45" t="s">
        <v>19</v>
      </c>
      <c r="N1" s="45"/>
    </row>
    <row r="2" spans="1:18" s="9" customFormat="1" ht="45" customHeight="1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8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8" ht="77.25" customHeight="1">
      <c r="A4" s="52" t="s">
        <v>12</v>
      </c>
      <c r="B4" s="37" t="s">
        <v>14</v>
      </c>
      <c r="C4" s="52" t="s">
        <v>0</v>
      </c>
      <c r="D4" s="37" t="s">
        <v>1</v>
      </c>
      <c r="E4" s="37" t="s">
        <v>2</v>
      </c>
      <c r="F4" s="37"/>
      <c r="G4" s="37"/>
      <c r="H4" s="54" t="s">
        <v>3</v>
      </c>
      <c r="I4" s="54"/>
      <c r="J4" s="54"/>
      <c r="K4" s="55" t="s">
        <v>4</v>
      </c>
      <c r="L4" s="55"/>
      <c r="M4" s="55"/>
      <c r="N4" s="55"/>
    </row>
    <row r="5" spans="1:18" ht="127.5" customHeight="1">
      <c r="A5" s="53"/>
      <c r="B5" s="38"/>
      <c r="C5" s="53"/>
      <c r="D5" s="37"/>
      <c r="E5" s="56" t="s">
        <v>23</v>
      </c>
      <c r="F5" s="56" t="s">
        <v>24</v>
      </c>
      <c r="G5" s="56" t="s">
        <v>25</v>
      </c>
      <c r="H5" s="11" t="s">
        <v>5</v>
      </c>
      <c r="I5" s="11" t="s">
        <v>6</v>
      </c>
      <c r="J5" s="12" t="s">
        <v>7</v>
      </c>
      <c r="K5" s="12" t="s">
        <v>13</v>
      </c>
      <c r="L5" s="12" t="s">
        <v>8</v>
      </c>
      <c r="M5" s="12" t="s">
        <v>9</v>
      </c>
      <c r="N5" s="12" t="s">
        <v>10</v>
      </c>
    </row>
    <row r="6" spans="1:18" s="3" customFormat="1" ht="63.75">
      <c r="A6" s="10">
        <v>1</v>
      </c>
      <c r="B6" s="36" t="s">
        <v>18</v>
      </c>
      <c r="C6" s="18" t="s">
        <v>15</v>
      </c>
      <c r="D6" s="19">
        <v>1</v>
      </c>
      <c r="E6" s="35">
        <v>125.16</v>
      </c>
      <c r="F6" s="35">
        <v>135</v>
      </c>
      <c r="G6" s="35">
        <v>142.35</v>
      </c>
      <c r="H6" s="7">
        <f t="shared" ref="H6" si="0">AVERAGE(E6:G6)</f>
        <v>134.16999999999999</v>
      </c>
      <c r="I6" s="8">
        <f t="shared" ref="I6" si="1">SQRT(((SUM((POWER(G6-H6,2)),(POWER(F6-H6,2)),(POWER(E6-H6,2))))/(COLUMNS(E6:G6)-1)))</f>
        <v>8.6250043478249907</v>
      </c>
      <c r="J6" s="2">
        <f t="shared" ref="J6" si="2">I6/H6*100</f>
        <v>6.4284149570134836</v>
      </c>
      <c r="K6" s="13">
        <f>((D6/3)*(SUM(E6:G6)))</f>
        <v>134.16999999999999</v>
      </c>
      <c r="L6" s="14">
        <f>K6/D6</f>
        <v>134.16999999999999</v>
      </c>
      <c r="M6" s="15">
        <f>(E6+F6+G6)/3</f>
        <v>134.16999999999999</v>
      </c>
      <c r="N6" s="16">
        <f>M6*D6</f>
        <v>134.16999999999999</v>
      </c>
      <c r="P6" s="20"/>
      <c r="Q6" s="21"/>
    </row>
    <row r="7" spans="1:18" s="6" customFormat="1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  <c r="N7" s="17">
        <f>SUM(N6:N6)</f>
        <v>134.16999999999999</v>
      </c>
      <c r="P7" s="20"/>
      <c r="Q7" s="21"/>
      <c r="R7" s="3"/>
    </row>
    <row r="8" spans="1:18" s="4" customFormat="1" ht="64.5" customHeight="1">
      <c r="A8" s="47" t="s">
        <v>20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5"/>
      <c r="O8" s="5"/>
      <c r="P8" s="20"/>
      <c r="Q8" s="21"/>
      <c r="R8" s="3"/>
    </row>
    <row r="9" spans="1:18" s="4" customFormat="1" ht="78.75" customHeight="1">
      <c r="A9" s="51" t="s">
        <v>11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20"/>
      <c r="Q9" s="21"/>
      <c r="R9" s="3"/>
    </row>
    <row r="10" spans="1:18" s="23" customFormat="1" ht="12.75">
      <c r="A10" s="46" t="s">
        <v>16</v>
      </c>
      <c r="B10" s="46"/>
      <c r="H10" s="24"/>
      <c r="I10" s="25"/>
      <c r="J10" s="26"/>
      <c r="L10" s="5"/>
      <c r="M10" s="27"/>
      <c r="N10" s="5"/>
      <c r="P10" s="28"/>
      <c r="Q10" s="34"/>
    </row>
    <row r="11" spans="1:18" s="23" customFormat="1" ht="12.75">
      <c r="A11" s="46" t="s">
        <v>21</v>
      </c>
      <c r="B11" s="46"/>
      <c r="F11" s="39"/>
      <c r="G11" s="39"/>
      <c r="H11" s="24"/>
      <c r="I11" s="40" t="s">
        <v>22</v>
      </c>
      <c r="J11" s="40"/>
      <c r="K11" s="28"/>
      <c r="L11" s="5"/>
      <c r="M11" s="27"/>
      <c r="N11" s="5"/>
      <c r="P11" s="28"/>
    </row>
    <row r="12" spans="1:18" s="23" customFormat="1" ht="12.75">
      <c r="A12" s="42">
        <v>46258</v>
      </c>
      <c r="B12" s="43"/>
      <c r="C12" s="29"/>
      <c r="D12" s="30"/>
      <c r="E12" s="30"/>
      <c r="F12" s="39"/>
      <c r="G12" s="39"/>
      <c r="H12" s="31"/>
      <c r="I12" s="39"/>
      <c r="J12" s="39"/>
      <c r="L12" s="5"/>
      <c r="M12" s="32"/>
      <c r="N12" s="5"/>
      <c r="P12" s="28"/>
    </row>
    <row r="13" spans="1:18">
      <c r="N13" s="5"/>
      <c r="O13" s="23"/>
      <c r="P13" s="33"/>
    </row>
    <row r="14" spans="1:18">
      <c r="N14" s="5"/>
      <c r="O14" s="23"/>
      <c r="P14" s="33"/>
    </row>
    <row r="15" spans="1:18">
      <c r="N15" s="5"/>
      <c r="O15" s="23"/>
      <c r="P15" s="33"/>
    </row>
    <row r="16" spans="1:18">
      <c r="N16" s="5"/>
      <c r="O16" s="23"/>
      <c r="P16" s="33"/>
    </row>
    <row r="17" spans="14:16">
      <c r="N17" s="5"/>
      <c r="O17" s="23"/>
      <c r="P17" s="33"/>
    </row>
    <row r="18" spans="14:16">
      <c r="N18" s="5"/>
      <c r="O18" s="23"/>
      <c r="P18" s="33"/>
    </row>
    <row r="19" spans="14:16">
      <c r="N19" s="5"/>
      <c r="O19" s="23"/>
      <c r="P19" s="33"/>
    </row>
    <row r="20" spans="14:16">
      <c r="N20" s="5"/>
      <c r="O20" s="23"/>
      <c r="P20" s="33"/>
    </row>
    <row r="21" spans="14:16">
      <c r="N21" s="5"/>
      <c r="O21" s="23"/>
      <c r="P21" s="33"/>
    </row>
    <row r="22" spans="14:16">
      <c r="N22" s="5"/>
      <c r="O22" s="23"/>
      <c r="P22" s="33"/>
    </row>
    <row r="23" spans="14:16">
      <c r="N23" s="5"/>
      <c r="O23" s="23"/>
      <c r="P23" s="33"/>
    </row>
    <row r="24" spans="14:16">
      <c r="N24" s="5"/>
      <c r="O24" s="23"/>
      <c r="P24" s="33"/>
    </row>
    <row r="25" spans="14:16">
      <c r="N25" s="5"/>
      <c r="O25" s="23"/>
      <c r="P25" s="33"/>
    </row>
    <row r="26" spans="14:16">
      <c r="N26" s="5"/>
      <c r="O26" s="23"/>
      <c r="P26" s="33"/>
    </row>
    <row r="27" spans="14:16">
      <c r="N27" s="5"/>
      <c r="O27" s="23"/>
      <c r="P27" s="33"/>
    </row>
    <row r="28" spans="14:16">
      <c r="N28" s="5"/>
      <c r="O28" s="23"/>
      <c r="P28" s="33"/>
    </row>
    <row r="29" spans="14:16">
      <c r="N29" s="5"/>
      <c r="O29" s="23"/>
      <c r="P29" s="33"/>
    </row>
    <row r="30" spans="14:16">
      <c r="N30" s="5"/>
      <c r="O30" s="23"/>
      <c r="P30" s="33"/>
    </row>
    <row r="31" spans="14:16">
      <c r="N31" s="5"/>
      <c r="O31" s="23"/>
      <c r="P31" s="33"/>
    </row>
    <row r="32" spans="14:16">
      <c r="N32" s="5"/>
      <c r="O32" s="23"/>
      <c r="P32" s="33"/>
    </row>
    <row r="33" spans="14:16">
      <c r="N33" s="5"/>
      <c r="O33" s="23"/>
      <c r="P33" s="33"/>
    </row>
    <row r="34" spans="14:16">
      <c r="N34" s="5"/>
      <c r="O34" s="23"/>
      <c r="P34" s="33"/>
    </row>
    <row r="35" spans="14:16">
      <c r="N35" s="5"/>
      <c r="O35" s="23"/>
      <c r="P35" s="33"/>
    </row>
    <row r="36" spans="14:16">
      <c r="N36" s="5"/>
      <c r="O36" s="23"/>
      <c r="P36" s="33"/>
    </row>
    <row r="37" spans="14:16">
      <c r="N37" s="5"/>
      <c r="O37" s="23"/>
      <c r="P37" s="33"/>
    </row>
    <row r="38" spans="14:16">
      <c r="N38" s="5"/>
      <c r="O38" s="23"/>
      <c r="P38" s="33"/>
    </row>
    <row r="39" spans="14:16">
      <c r="N39" s="5"/>
      <c r="O39" s="23"/>
      <c r="P39" s="33"/>
    </row>
    <row r="40" spans="14:16">
      <c r="N40" s="5"/>
      <c r="O40" s="23"/>
      <c r="P40" s="33"/>
    </row>
    <row r="41" spans="14:16">
      <c r="N41" s="5"/>
      <c r="O41" s="23"/>
      <c r="P41" s="33"/>
    </row>
    <row r="42" spans="14:16">
      <c r="N42" s="5"/>
      <c r="O42" s="23"/>
      <c r="P42" s="33"/>
    </row>
  </sheetData>
  <mergeCells count="20">
    <mergeCell ref="M1:N1"/>
    <mergeCell ref="A10:B10"/>
    <mergeCell ref="A11:B11"/>
    <mergeCell ref="A8:M8"/>
    <mergeCell ref="A7:M7"/>
    <mergeCell ref="A9:O9"/>
    <mergeCell ref="A4:A5"/>
    <mergeCell ref="C4:C5"/>
    <mergeCell ref="D4:D5"/>
    <mergeCell ref="E4:G4"/>
    <mergeCell ref="H4:J4"/>
    <mergeCell ref="K4:N4"/>
    <mergeCell ref="B4:B5"/>
    <mergeCell ref="F11:G11"/>
    <mergeCell ref="I11:J11"/>
    <mergeCell ref="A2:N2"/>
    <mergeCell ref="A12:B12"/>
    <mergeCell ref="F12:G12"/>
    <mergeCell ref="I12:J12"/>
    <mergeCell ref="A3:N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OS-3</dc:creator>
  <cp:lastModifiedBy>I</cp:lastModifiedBy>
  <cp:lastPrinted>2026-08-24T09:04:20Z</cp:lastPrinted>
  <dcterms:created xsi:type="dcterms:W3CDTF">2022-05-26T05:20:22Z</dcterms:created>
  <dcterms:modified xsi:type="dcterms:W3CDTF">2026-08-24T09:04:22Z</dcterms:modified>
</cp:coreProperties>
</file>