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918D973-81B7-409F-92C6-1A3149F81F4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обосн" sheetId="8" r:id="rId1"/>
  </sheets>
  <calcPr calcId="191029"/>
</workbook>
</file>

<file path=xl/calcChain.xml><?xml version="1.0" encoding="utf-8"?>
<calcChain xmlns="http://schemas.openxmlformats.org/spreadsheetml/2006/main">
  <c r="L9" i="8" l="1"/>
  <c r="M9" i="8" s="1"/>
  <c r="N9" i="8" s="1"/>
  <c r="J9" i="8"/>
  <c r="O9" i="8" l="1"/>
  <c r="O10" i="8" s="1"/>
  <c r="I9" i="8"/>
  <c r="K9" i="8" s="1"/>
  <c r="I11" i="8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<sst xmlns="http://schemas.openxmlformats.org/spreadsheetml/2006/main" count="30" uniqueCount="30">
  <si>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</si>
  <si>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</si>
  <si>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</si>
  <si>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</si>
  <si>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</si>
  <si>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</si>
  <si>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</si>
  <si>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</si>
  <si>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</si>
  <si>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</si>
  <si>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</si>
  <si>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</si>
  <si>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</si>
  <si>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</si>
  <si>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рублей</t>
  </si>
  <si>
    <t>Метод сопоставимых рыночных цен (анализ рынка)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</si>
  <si>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</si>
  <si>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</si>
  <si>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</si>
  <si>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Н(М)ЦК, определяемая методом сопоставимых рыночных цен (анализа рынка)*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</si>
  <si>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</si>
  <si>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</si>
  <si>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</si>
  <si>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В результате проведенного расчета Н(М)ЦК составила:</t>
  </si>
  <si>
    <t>шт</t>
  </si>
  <si>
    <t>Электрический чайник Redmond RK-M172 или эквивалент</t>
  </si>
  <si>
    <t>Ценовое предложение №1  вх. 533/КП от 12.03.26</t>
  </si>
  <si>
    <t>Ценовое предложение №2  вх. 534/КП от 12.03.26</t>
  </si>
  <si>
    <t>Ценовое предложение №3  вх. 535/КП от 12.03.26</t>
  </si>
  <si>
    <t xml:space="preserve">Обоснование начальной (максимальной) цены контракта
Поставка электрического чайника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</si>
</sst>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distributed" vertical="top" wrapText="1" justifyLastLine="1"/>
    </xf>
    <xf numFmtId="1" fontId="9" fillId="4" borderId="1" xfId="0" applyNumberFormat="1" applyFont="1" applyFill="1" applyBorder="1" applyAlignment="1">
      <alignment horizontal="distributed" vertical="top" wrapText="1" justifyLastLine="1"/>
    </xf>
    <xf numFmtId="164" fontId="9" fillId="4" borderId="1" xfId="0" applyNumberFormat="1" applyFont="1" applyFill="1" applyBorder="1" applyAlignment="1">
      <alignment horizontal="distributed" vertical="top" wrapText="1" justifyLastLine="1"/>
    </xf>
    <xf numFmtId="0" fontId="9" fillId="4" borderId="1" xfId="0" applyFont="1" applyFill="1" applyBorder="1" applyAlignment="1">
      <alignment horizontal="distributed" vertical="top" justifyLastLine="1"/>
    </xf>
    <xf numFmtId="10" fontId="9" fillId="4" borderId="1" xfId="0" applyNumberFormat="1" applyFont="1" applyFill="1" applyBorder="1" applyAlignment="1">
      <alignment horizontal="distributed" vertical="top" justifyLastLine="1"/>
    </xf>
    <xf numFmtId="2" fontId="9" fillId="4" borderId="1" xfId="0" applyNumberFormat="1" applyFont="1" applyFill="1" applyBorder="1" applyAlignment="1">
      <alignment horizontal="distributed" vertical="top" wrapText="1" justifyLastLine="1"/>
    </xf>
    <xf numFmtId="165" fontId="9" fillId="4" borderId="1" xfId="0" applyNumberFormat="1" applyFont="1" applyFill="1" applyBorder="1" applyAlignment="1">
      <alignment horizontal="distributed" vertical="top" wrapText="1" justifyLastLine="1"/>
    </xf>
    <xf numFmtId="4" fontId="9" fillId="4" borderId="1" xfId="0" applyNumberFormat="1" applyFont="1" applyFill="1" applyBorder="1" applyAlignment="1">
      <alignment horizontal="center" vertical="top" wrapText="1" justifyLastLine="1"/>
    </xf>
    <xf numFmtId="4" fontId="9" fillId="4" borderId="11" xfId="0" applyNumberFormat="1" applyFont="1" applyFill="1" applyBorder="1" applyAlignment="1">
      <alignment horizontal="center" vertical="top" wrapText="1" justifyLastLine="1"/>
    </xf>
    <xf numFmtId="0" fontId="9" fillId="4" borderId="10" xfId="0" applyFont="1" applyFill="1" applyBorder="1" applyAlignment="1">
      <alignment horizontal="distributed" vertical="top" wrapText="1" justifyLastLine="1"/>
    </xf>
    <xf numFmtId="0" fontId="9" fillId="3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6" fontId="11" fillId="4" borderId="1" xfId="0" applyNumberFormat="1" applyFont="1" applyFill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top" wrapText="1"/>
    </xf>
    <xf numFmtId="166" fontId="12" fillId="0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topLeftCell="A2" zoomScaleNormal="100" workbookViewId="0">
      <selection activeCell="B9" sqref="B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3.710937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7" ht="15.75" hidden="1" x14ac:dyDescent="0.25">
      <c r="J1" s="2" t="s">
        <v>1</v>
      </c>
    </row>
    <row r="2" spans="1:17" ht="15.75" x14ac:dyDescent="0.25">
      <c r="J2" s="2"/>
      <c r="M2" s="51"/>
      <c r="N2" s="51"/>
      <c r="O2" s="51"/>
    </row>
    <row r="3" spans="1:17" ht="32.25" customHeight="1" x14ac:dyDescent="0.2">
      <c r="A3" s="42" t="s">
        <v>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7" ht="15.75" customHeight="1" x14ac:dyDescent="0.2">
      <c r="A4" s="24"/>
      <c r="B4" s="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7" ht="48" customHeight="1" x14ac:dyDescent="0.2">
      <c r="A5" s="43" t="s">
        <v>21</v>
      </c>
      <c r="B5" s="44"/>
      <c r="C5" s="55" t="s">
        <v>15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</row>
    <row r="6" spans="1:17" ht="32.25" customHeight="1" x14ac:dyDescent="0.2">
      <c r="A6" s="43" t="s">
        <v>22</v>
      </c>
      <c r="B6" s="4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4"/>
    </row>
    <row r="7" spans="1:17" ht="44.25" customHeight="1" x14ac:dyDescent="0.2">
      <c r="A7" s="63" t="s">
        <v>2</v>
      </c>
      <c r="B7" s="63" t="s">
        <v>16</v>
      </c>
      <c r="C7" s="47" t="s">
        <v>3</v>
      </c>
      <c r="D7" s="49" t="s">
        <v>0</v>
      </c>
      <c r="E7" s="45" t="s">
        <v>4</v>
      </c>
      <c r="F7" s="45"/>
      <c r="G7" s="45"/>
      <c r="H7" s="45"/>
      <c r="I7" s="61" t="s">
        <v>5</v>
      </c>
      <c r="J7" s="61"/>
      <c r="K7" s="61"/>
      <c r="L7" s="62" t="s">
        <v>19</v>
      </c>
      <c r="M7" s="62"/>
      <c r="N7" s="62"/>
      <c r="O7" s="62"/>
    </row>
    <row r="8" spans="1:17" ht="150.75" x14ac:dyDescent="0.2">
      <c r="A8" s="64"/>
      <c r="B8" s="64"/>
      <c r="C8" s="48"/>
      <c r="D8" s="50"/>
      <c r="E8" s="36" t="s">
        <v>26</v>
      </c>
      <c r="F8" s="36" t="s">
        <v>27</v>
      </c>
      <c r="G8" s="36" t="s">
        <v>28</v>
      </c>
      <c r="H8" s="23" t="s">
        <v>6</v>
      </c>
      <c r="I8" s="21" t="s">
        <v>7</v>
      </c>
      <c r="J8" s="22" t="s">
        <v>8</v>
      </c>
      <c r="K8" s="22" t="s">
        <v>9</v>
      </c>
      <c r="L8" s="22" t="s">
        <v>18</v>
      </c>
      <c r="M8" s="23" t="s">
        <v>10</v>
      </c>
      <c r="N8" s="23" t="s">
        <v>11</v>
      </c>
      <c r="O8" s="23" t="s">
        <v>12</v>
      </c>
      <c r="P8" s="46"/>
    </row>
    <row r="9" spans="1:17" s="3" customFormat="1" ht="37.5" customHeight="1" x14ac:dyDescent="0.2">
      <c r="A9" s="35">
        <v>1</v>
      </c>
      <c r="B9" s="40" t="s">
        <v>25</v>
      </c>
      <c r="C9" s="34" t="s">
        <v>24</v>
      </c>
      <c r="D9" s="25">
        <v>1</v>
      </c>
      <c r="E9" s="37">
        <v>2399</v>
      </c>
      <c r="F9" s="39">
        <v>2399</v>
      </c>
      <c r="G9" s="38">
        <v>3499</v>
      </c>
      <c r="H9" s="26">
        <v>3</v>
      </c>
      <c r="I9" s="27">
        <f t="shared" ref="I9" si="0">AVERAGE(E9:G9)</f>
        <v>2765.6666666666665</v>
      </c>
      <c r="J9" s="28">
        <f>STDEV(E9:G9)</f>
        <v>635.08529610858886</v>
      </c>
      <c r="K9" s="29">
        <f>J9/I9</f>
        <v>0.22963190169046241</v>
      </c>
      <c r="L9" s="30">
        <f>((D9/H9)*(SUM(E9:G9)))</f>
        <v>2765.6666666666665</v>
      </c>
      <c r="M9" s="31">
        <f>L9/D9</f>
        <v>2765.6666666666665</v>
      </c>
      <c r="N9" s="32">
        <f>ROUND(M9,2)</f>
        <v>2765.67</v>
      </c>
      <c r="O9" s="33">
        <f t="shared" ref="O9" si="1">N9*D9</f>
        <v>2765.67</v>
      </c>
      <c r="P9" s="46"/>
      <c r="Q9" s="1"/>
    </row>
    <row r="10" spans="1:17" x14ac:dyDescent="0.2">
      <c r="A10" s="4"/>
      <c r="B10" s="5"/>
      <c r="C10" s="5"/>
      <c r="D10" s="5"/>
      <c r="E10" s="6"/>
      <c r="F10" s="6"/>
      <c r="G10" s="6"/>
      <c r="H10" s="7"/>
      <c r="I10" s="8"/>
      <c r="J10" s="9"/>
      <c r="K10" s="10"/>
      <c r="L10" s="11"/>
      <c r="M10" s="12"/>
      <c r="N10" s="11" t="s">
        <v>13</v>
      </c>
      <c r="O10" s="13">
        <f>SUM(O9:O9)</f>
        <v>2765.67</v>
      </c>
    </row>
    <row r="11" spans="1:17" ht="15.75" x14ac:dyDescent="0.2">
      <c r="A11" s="52" t="s">
        <v>23</v>
      </c>
      <c r="B11" s="52"/>
      <c r="C11" s="52"/>
      <c r="D11" s="52"/>
      <c r="E11" s="52"/>
      <c r="F11" s="52"/>
      <c r="G11" s="52"/>
      <c r="H11" s="52"/>
      <c r="I11" s="14">
        <f>O10</f>
        <v>2765.67</v>
      </c>
      <c r="J11" s="15" t="s">
        <v>14</v>
      </c>
      <c r="K11" s="15"/>
      <c r="L11" s="15"/>
      <c r="M11" s="15"/>
      <c r="N11" s="15"/>
      <c r="O11" s="14"/>
    </row>
    <row r="12" spans="1:17" s="16" customFormat="1" ht="20.25" customHeight="1" x14ac:dyDescent="0.25">
      <c r="A12" s="41" t="s">
        <v>17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7" s="17" customFormat="1" ht="75.75" customHeight="1" x14ac:dyDescent="0.25">
      <c r="A13" s="41" t="s">
        <v>20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17" s="16" customFormat="1" ht="41.25" customHeight="1" x14ac:dyDescent="0.25">
      <c r="A14" s="59"/>
      <c r="B14" s="59"/>
      <c r="C14" s="53"/>
      <c r="D14" s="53"/>
      <c r="E14" s="53"/>
      <c r="F14" s="53"/>
      <c r="G14" s="53"/>
      <c r="H14" s="53"/>
      <c r="I14" s="53"/>
      <c r="J14" s="18"/>
      <c r="K14" s="18"/>
      <c r="L14" s="18"/>
      <c r="M14" s="18"/>
      <c r="N14" s="18"/>
      <c r="O14" s="18"/>
    </row>
    <row r="15" spans="1:17" s="16" customFormat="1" ht="15.75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8"/>
      <c r="P15" s="19"/>
    </row>
    <row r="16" spans="1:17" ht="15.75" x14ac:dyDescent="0.25">
      <c r="A16" s="58"/>
      <c r="B16" s="58"/>
      <c r="C16" s="2"/>
      <c r="D16" s="2"/>
      <c r="E16" s="2"/>
      <c r="F16" s="2"/>
      <c r="G16" s="2"/>
      <c r="H16" s="2"/>
      <c r="J16" s="58"/>
      <c r="K16" s="58"/>
    </row>
    <row r="17" spans="1:15" s="18" customFormat="1" ht="15.75" x14ac:dyDescent="0.25">
      <c r="A17" s="53"/>
      <c r="B17" s="53"/>
      <c r="C17" s="53"/>
      <c r="D17" s="53"/>
      <c r="E17" s="53"/>
      <c r="F17" s="53"/>
      <c r="G17" s="53"/>
      <c r="H17" s="20"/>
    </row>
    <row r="18" spans="1:15" s="18" customFormat="1" ht="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20" spans="1:15" s="18" customFormat="1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23">
    <mergeCell ref="M2:O2"/>
    <mergeCell ref="A11:H11"/>
    <mergeCell ref="A17:G17"/>
    <mergeCell ref="C14:I14"/>
    <mergeCell ref="A15:N15"/>
    <mergeCell ref="A6:B6"/>
    <mergeCell ref="C5:O5"/>
    <mergeCell ref="A16:B16"/>
    <mergeCell ref="J16:K16"/>
    <mergeCell ref="A13:O13"/>
    <mergeCell ref="A14:B14"/>
    <mergeCell ref="C6:O6"/>
    <mergeCell ref="I7:K7"/>
    <mergeCell ref="L7:O7"/>
    <mergeCell ref="A7:A8"/>
    <mergeCell ref="B7:B8"/>
    <mergeCell ref="A12:O12"/>
    <mergeCell ref="A3:O3"/>
    <mergeCell ref="A5:B5"/>
    <mergeCell ref="E7:H7"/>
    <mergeCell ref="P8:P9"/>
    <mergeCell ref="C7:C8"/>
    <mergeCell ref="D7:D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2026-03-30T08:45:45Z</dcterms:modified>
</cp:coreProperties>
</file>