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516053C4-A31B-4716-85FE-2B2CFF873C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1" l="1"/>
  <c r="K4" i="1"/>
  <c r="K5" i="1"/>
  <c r="K6" i="1"/>
  <c r="K7" i="1"/>
  <c r="K8" i="1"/>
  <c r="K9" i="1"/>
  <c r="J4" i="1"/>
  <c r="J5" i="1"/>
  <c r="J6" i="1"/>
  <c r="J7" i="1"/>
  <c r="I4" i="1"/>
  <c r="I5" i="1"/>
  <c r="I6" i="1"/>
  <c r="I7" i="1"/>
  <c r="H4" i="1"/>
  <c r="H5" i="1"/>
  <c r="H6" i="1"/>
  <c r="H7" i="1"/>
  <c r="I8" i="1" l="1"/>
  <c r="I9" i="1"/>
  <c r="H8" i="1"/>
  <c r="H9" i="1"/>
  <c r="J9" i="1" l="1"/>
  <c r="J8" i="1"/>
</calcChain>
</file>

<file path=xl/sharedStrings.xml><?xml version="1.0" encoding="utf-8"?>
<sst xmlns="http://schemas.openxmlformats.org/spreadsheetml/2006/main" count="28" uniqueCount="24">
  <si>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</si>
  <si>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</si>
  <si>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</si>
  <si>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</si>
  <si>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</si>
  <si>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</si>
  <si>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</si>
  <si>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</si>
  <si>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</si>
  <si>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</si>
  <si>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</si>
  <si>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</si>
  <si>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</si>
  <si>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</si>
  <si>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</si>
  <si>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 xml:space="preserve">Глюкоза (GLUCOSE), 5 кг (не предназначено для использования как изделие медицинского 
назначения), Liofilchem s.r.l., Италия или эквивалент </t>
  </si>
  <si>
    <t xml:space="preserve">Компоненты и добавки к сухим питательным средам для микробиологии: 18. Декстроза (Dextrose Glucose)), 500 г, "Laboratorios Conda, S.А.", Испания или эквивалент </t>
  </si>
  <si>
    <t xml:space="preserve">Компоненты и добавки к сухим питательным средам для микробиологии:  56. Сахароза (Sucrose), 500 г., "Laboratorios Conda, S.А.", Испания  или эквивалент  </t>
  </si>
  <si>
    <t xml:space="preserve">Агар селективный для стрептококков модифицированный (STREPTOCOCCUS SELECTIVE AGAR MODIFIED (without neomycin 
without colistin)), 500 г (не предназначен для использования как изделие медицинского назначения), "Laboratorios Conda, S.А.", Испания или эквивалент </t>
  </si>
  <si>
    <t xml:space="preserve">Наборы реагентов in vitro для микробиологических исследований: 19. Реагент Ковача (раствор для 
индольного теста), 30 шт/упак, Liofilchem s.r.l., Италия  или эквивалент  </t>
  </si>
  <si>
    <t>шт</t>
  </si>
  <si>
    <t>упак.</t>
  </si>
  <si>
    <t xml:space="preserve">Среды питательные, добавки и компоненты питательных сред для микробиологических исследований: 153. Мультидиск с антибиотиками 
(добавка многокомпонентная для сред): Для энтеробакретий (вар. URINE) (Левофлоксацин 5, 
Ампициллин 10, Цефуроксим 30, Цефтазидим 10, 
Триметоприм-сульфаметоксазол 25, Гентамицин 10, Нитрофурантоин 100, Норфлоксацин 10), 100 шт/ упак. Liofilchem s.r.l.,Италия или эквивалент </t>
  </si>
  <si>
    <t xml:space="preserve">Обоснование начальной (максимальной) цены договора
Поставка товаров для микробиологических исследований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</si>
</sst>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7" zoomScaleNormal="100" zoomScaleSheetLayoutView="100" workbookViewId="0">
      <selection activeCell="H9" sqref="H9"/>
    </sheetView>
  </sheetViews>
  <sheetFormatPr defaultRowHeight="15" x14ac:dyDescent="0.25"/>
  <cols>
    <col min="1" max="1" width="6.140625" customWidth="1"/>
    <col min="2" max="2" width="44.42578125" style="11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x14ac:dyDescent="0.25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75" customHeight="1" x14ac:dyDescent="0.25">
      <c r="A4" s="14">
        <v>1</v>
      </c>
      <c r="B4" s="21" t="s">
        <v>15</v>
      </c>
      <c r="C4" s="22" t="s">
        <v>21</v>
      </c>
      <c r="D4" s="23">
        <v>1</v>
      </c>
      <c r="E4" s="25">
        <v>45684.33</v>
      </c>
      <c r="F4" s="25">
        <v>51487</v>
      </c>
      <c r="G4" s="25">
        <v>49796</v>
      </c>
      <c r="H4" s="6">
        <f t="shared" ref="H4:H6" si="0">(E4+F4+G4)/3</f>
        <v>48989.110000000008</v>
      </c>
      <c r="I4" s="6">
        <f t="shared" ref="I4:I7" si="1">STDEV(E4:G4)</f>
        <v>2984.3003177126784</v>
      </c>
      <c r="J4" s="9">
        <f t="shared" ref="J4:J7" si="2">I4/H4*100</f>
        <v>6.0917626748325864</v>
      </c>
      <c r="K4" s="10">
        <f t="shared" ref="K4:K10" si="3">H4*D4</f>
        <v>48989.110000000008</v>
      </c>
    </row>
    <row r="5" spans="1:11" ht="75" customHeight="1" x14ac:dyDescent="0.25">
      <c r="A5" s="14">
        <v>2</v>
      </c>
      <c r="B5" s="21" t="s">
        <v>16</v>
      </c>
      <c r="C5" s="22" t="s">
        <v>20</v>
      </c>
      <c r="D5" s="23">
        <v>1</v>
      </c>
      <c r="E5" s="25">
        <v>2153.9699999999998</v>
      </c>
      <c r="F5" s="25">
        <v>2428</v>
      </c>
      <c r="G5" s="25">
        <v>2348</v>
      </c>
      <c r="H5" s="6">
        <f t="shared" si="0"/>
        <v>2309.9899999999998</v>
      </c>
      <c r="I5" s="6">
        <f t="shared" si="1"/>
        <v>140.9137335393539</v>
      </c>
      <c r="J5" s="9">
        <f t="shared" si="2"/>
        <v>6.1001880328206575</v>
      </c>
      <c r="K5" s="10">
        <f t="shared" si="3"/>
        <v>2309.9899999999998</v>
      </c>
    </row>
    <row r="6" spans="1:11" ht="75" customHeight="1" x14ac:dyDescent="0.25">
      <c r="A6" s="14">
        <v>3</v>
      </c>
      <c r="B6" s="21" t="s">
        <v>17</v>
      </c>
      <c r="C6" s="22" t="s">
        <v>20</v>
      </c>
      <c r="D6" s="23">
        <v>1</v>
      </c>
      <c r="E6" s="25">
        <v>3026.61</v>
      </c>
      <c r="F6" s="25">
        <v>3411</v>
      </c>
      <c r="G6" s="25">
        <v>3300</v>
      </c>
      <c r="H6" s="6">
        <f t="shared" si="0"/>
        <v>3245.8700000000003</v>
      </c>
      <c r="I6" s="6">
        <f t="shared" si="1"/>
        <v>197.82937269273231</v>
      </c>
      <c r="J6" s="9">
        <f t="shared" si="2"/>
        <v>6.0948027090651289</v>
      </c>
      <c r="K6" s="10">
        <f t="shared" si="3"/>
        <v>3245.8700000000003</v>
      </c>
    </row>
    <row r="7" spans="1:11" ht="125.25" customHeight="1" x14ac:dyDescent="0.25">
      <c r="A7" s="14">
        <v>4</v>
      </c>
      <c r="B7" s="21" t="s">
        <v>18</v>
      </c>
      <c r="C7" s="22" t="s">
        <v>20</v>
      </c>
      <c r="D7" s="23">
        <v>1</v>
      </c>
      <c r="E7" s="25">
        <v>11553.14</v>
      </c>
      <c r="F7" s="25">
        <v>13021</v>
      </c>
      <c r="G7" s="25">
        <v>12593</v>
      </c>
      <c r="H7" s="6">
        <f t="shared" ref="H7:H9" si="4">(E7+F7+G7)/3</f>
        <v>12389.046666666667</v>
      </c>
      <c r="I7" s="6">
        <f t="shared" si="1"/>
        <v>754.88473725022016</v>
      </c>
      <c r="J7" s="9">
        <f t="shared" si="2"/>
        <v>6.0931624325968059</v>
      </c>
      <c r="K7" s="10">
        <f t="shared" si="3"/>
        <v>12389.046666666667</v>
      </c>
    </row>
    <row r="8" spans="1:11" ht="78.75" x14ac:dyDescent="0.25">
      <c r="A8" s="13">
        <v>5</v>
      </c>
      <c r="B8" s="12" t="s">
        <v>19</v>
      </c>
      <c r="C8" s="7" t="s">
        <v>21</v>
      </c>
      <c r="D8" s="3">
        <v>1</v>
      </c>
      <c r="E8" s="6">
        <v>3070.8</v>
      </c>
      <c r="F8" s="6">
        <v>3461</v>
      </c>
      <c r="G8" s="6">
        <v>3348</v>
      </c>
      <c r="H8" s="6">
        <f t="shared" si="4"/>
        <v>3293.2666666666664</v>
      </c>
      <c r="I8" s="6">
        <f t="shared" ref="I8:I9" si="5">STDEV(E8:G8)</f>
        <v>200.7755297174765</v>
      </c>
      <c r="J8" s="9">
        <f t="shared" ref="J8:J9" si="6">I8/H8*100</f>
        <v>6.0965463789998742</v>
      </c>
      <c r="K8" s="10">
        <f t="shared" si="3"/>
        <v>3293.2666666666664</v>
      </c>
    </row>
    <row r="9" spans="1:11" ht="204.75" x14ac:dyDescent="0.25">
      <c r="A9" s="13">
        <v>6</v>
      </c>
      <c r="B9" s="12" t="s">
        <v>22</v>
      </c>
      <c r="C9" s="7" t="s">
        <v>21</v>
      </c>
      <c r="D9" s="3">
        <v>1</v>
      </c>
      <c r="E9" s="6">
        <v>11598.32</v>
      </c>
      <c r="F9" s="6">
        <v>13072</v>
      </c>
      <c r="G9" s="6">
        <v>12643</v>
      </c>
      <c r="H9" s="6">
        <f t="shared" si="4"/>
        <v>12437.773333333333</v>
      </c>
      <c r="I9" s="6">
        <f t="shared" si="5"/>
        <v>757.97208004868719</v>
      </c>
      <c r="J9" s="9">
        <f t="shared" si="6"/>
        <v>6.0941139521920364</v>
      </c>
      <c r="K9" s="10">
        <f t="shared" si="3"/>
        <v>12437.773333333333</v>
      </c>
    </row>
    <row r="10" spans="1:11" x14ac:dyDescent="0.25">
      <c r="A10" s="2"/>
      <c r="B10" s="8" t="s">
        <v>9</v>
      </c>
      <c r="C10" s="2"/>
      <c r="D10" s="2"/>
      <c r="E10" s="2"/>
      <c r="F10" s="2"/>
      <c r="G10" s="2"/>
      <c r="H10" s="2"/>
      <c r="I10" s="2"/>
      <c r="J10" s="2"/>
      <c r="K10" s="10">
        <f>SUM(K4:K9)</f>
        <v>82665.056666666671</v>
      </c>
    </row>
    <row r="11" spans="1:11" x14ac:dyDescent="0.25">
      <c r="K11" s="24"/>
    </row>
    <row r="12" spans="1:11" ht="33.75" customHeight="1" x14ac:dyDescent="0.25">
      <c r="A12" s="18" t="s">
        <v>14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</sheetData>
  <mergeCells count="9">
    <mergeCell ref="K2:K3"/>
    <mergeCell ref="A1:K1"/>
    <mergeCell ref="A12:K12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2026-08-17T08:12:43Z</dcterms:modified>
</cp:coreProperties>
</file>