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activeTab="1"/>
  </bookViews>
  <sheets>
    <sheet name="ОБСН " sheetId="1" r:id="rId1"/>
    <sheet name="расчет Источника 1" sheetId="2" r:id="rId2"/>
  </sheets>
  <calcPr calcId="124519"/>
</workbook>
</file>

<file path=xl/calcChain.xml><?xml version="1.0" encoding="utf-8"?>
<calcChain xmlns="http://schemas.openxmlformats.org/spreadsheetml/2006/main">
  <c r="K6" i="1"/>
  <c r="H10" i="2" l="1"/>
  <c r="H11"/>
  <c r="H9"/>
  <c r="G10"/>
  <c r="G11"/>
  <c r="H12" l="1"/>
  <c r="G9"/>
  <c r="L7" i="1"/>
</calcChain>
</file>

<file path=xl/sharedStrings.xml><?xml version="1.0" encoding="utf-8"?>
<sst xmlns="http://schemas.openxmlformats.org/spreadsheetml/2006/main" count="73" uniqueCount="66">
  <si>
    <t>Обоснование начальной (максимальной) цены контракта</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</si>
  <si>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</si>
  <si>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</si>
  <si>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</si>
  <si>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</si>
  <si>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</si>
  <si>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</si>
  <si>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</si>
  <si>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</si>
  <si>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 с учетом НДС и оптовой надбавкой, руб.</t>
  </si>
  <si>
    <t>Сумма НМЦК, руб.</t>
  </si>
  <si>
    <t>см[3*];^мл</t>
  </si>
  <si>
    <t>Данные лекарственные препараты не закупались за последние 12 месяцев, предшествующих месяцу расчета</t>
  </si>
  <si>
    <t>Не применяется</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</si>
  <si>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</si>
  <si>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</si>
  <si>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</si>
  <si>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</si>
  <si>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</si>
  <si>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</si>
  <si>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</si>
  <si>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цена за упаковку и/или за мл лекарственного препарата  с НДС и оптовой надбавкой, руб.</t>
  </si>
  <si>
    <t>кол-во в упаковке</t>
  </si>
  <si>
    <t>цена за единицу лекарственного препарата с НДС и оптовой надбавкой, руб.</t>
  </si>
  <si>
    <t>Минимальное значение цены за единицу лекарственного препарата, рублей:</t>
  </si>
  <si>
    <t>Источник 1.1 Информация, размещенная на официальном сайте единой информационной системы в сфере закупок  ((http://zakupki.gov.ru)</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</si>
  <si>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</si>
  <si>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</si>
  <si>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</si>
  <si>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</si>
  <si>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</si>
  <si>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</si>
  <si>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</si>
  <si>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</si>
  <si>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</si>
  <si>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</si>
  <si>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</si>
  <si>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</si>
  <si>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</si>
  <si>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</si>
  <si>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</si>
  <si>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 xml:space="preserve">общее количество  единиц лекарственного препарата, мл </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</si>
  <si>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</si>
  <si>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</si>
  <si>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 xml:space="preserve">цена за мл лекарственного препарата без учета НДС и оптовой надбавки, руб.
</t>
  </si>
  <si>
    <t>цена за мл лекарственного препарата с НДС и оптовой надбавкой, руб.</t>
  </si>
  <si>
    <t xml:space="preserve">Поставка лекарственных препаратов для медицинского применения </t>
  </si>
  <si>
    <t>-</t>
  </si>
  <si>
    <t>М.С. Прутенко</t>
  </si>
  <si>
    <t>Нет</t>
  </si>
  <si>
    <t xml:space="preserve"> цена за единицу лекарственного препарата без учета НДС и оптовой надбавки, руб.
</t>
  </si>
  <si>
    <t>Используемый метод определения НМЦК: Порядок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</si>
  <si>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Итого:</t>
  </si>
  <si>
    <t>Минимальное значение цены</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</si>
  <si>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</si>
  <si>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t>АРТИКАИН+ЭПИНЕФРИН Раствор для инъекций 40 мг+0.01 мг/мл 1,8 мл*см[3*];^мл</t>
  </si>
  <si>
    <t>ООО "АМК"</t>
  </si>
  <si>
    <t>ИП Клименко Яна Владимировна</t>
  </si>
  <si>
    <t>ИП Титоренко Александр Викторович</t>
  </si>
  <si>
    <t>Коммерческое предложение № 00001219 от 03.04.2026</t>
  </si>
  <si>
    <t>Коммерческое предложение № 00000814 от 03.04.2026</t>
  </si>
  <si>
    <t>Коммерческое предложение № 00000615 от 03.04.2026</t>
  </si>
  <si>
    <t>АРТИКАИН ИНИБСА 1:100 000 раствор для инъекций 40мг/мл+0,010мг/мл (картриджи) 1,8 мл №100</t>
  </si>
  <si>
    <t>АРТИКАИН+ЭПИНЕФРИН Раствор для инъекций 40 мг+0.01 мг/мл 1,8 мл*</t>
  </si>
  <si>
    <t>Расчет произведен 16.04.2026</t>
  </si>
  <si>
    <t>Поставка лекарственных препаратов для медицинского применения АРТИКАИН+ЭПИНЕФРИН</t>
  </si>
</sst>
</file>

<file path=xl/styles.xml><?xml version="1.0" encoding="utf-8"?>
<styleSheet xmlns="http://schemas.openxmlformats.org/spreadsheetml/2006/main">
  <numFmts count="6">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s>
  <fonts count="27">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b/>
      <sz val="8"/>
      <name val="Times New Roman"/>
      <family val="1"/>
      <charset val="204"/>
    </font>
    <font>
      <sz val="8"/>
      <name val="Times New Roman"/>
      <family val="1"/>
      <charset val="204"/>
    </font>
  </fonts>
  <fills count="8">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s>
  <cellStyleXfs count="17">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1" fillId="0" borderId="0"/>
    <xf numFmtId="0" fontId="1" fillId="0" borderId="0"/>
    <xf numFmtId="0" fontId="1" fillId="0" borderId="0"/>
    <xf numFmtId="0" fontId="1" fillId="0" borderId="0"/>
  </cellStyleXfs>
  <cellXfs count="81">
    <xf numFmtId="0" fontId="0" fillId="0" borderId="0" xfId="0"/>
    <xf numFmtId="0" fontId="6" fillId="0" borderId="0" xfId="9" applyFont="1"/>
    <xf numFmtId="0" fontId="8" fillId="0" borderId="0" xfId="9" applyFont="1" applyAlignment="1">
      <alignment vertical="top"/>
    </xf>
    <xf numFmtId="0" fontId="1" fillId="0" borderId="0" xfId="6" applyFont="1"/>
    <xf numFmtId="0" fontId="11" fillId="0" borderId="0" xfId="0" applyFont="1"/>
    <xf numFmtId="0" fontId="12" fillId="0" borderId="0" xfId="5" applyFont="1" applyAlignment="1">
      <alignment horizontal="center" vertical="center" wrapText="1"/>
    </xf>
    <xf numFmtId="0" fontId="9" fillId="0" borderId="0" xfId="5" applyFont="1" applyAlignment="1">
      <alignment horizontal="center" vertical="center" wrapText="1"/>
    </xf>
    <xf numFmtId="0" fontId="10" fillId="0" borderId="10" xfId="0" applyFont="1" applyBorder="1" applyAlignment="1">
      <alignment horizontal="center" vertical="center" wrapText="1"/>
    </xf>
    <xf numFmtId="0" fontId="10" fillId="0" borderId="2" xfId="6" applyFont="1" applyBorder="1" applyAlignment="1">
      <alignment horizontal="center" vertical="center" wrapText="1"/>
    </xf>
    <xf numFmtId="166" fontId="9" fillId="4" borderId="2" xfId="4" applyNumberFormat="1" applyFont="1" applyFill="1" applyBorder="1" applyAlignment="1">
      <alignment horizontal="center" vertical="center" wrapText="1"/>
    </xf>
    <xf numFmtId="167" fontId="9" fillId="3" borderId="2" xfId="12" applyNumberFormat="1" applyFont="1" applyFill="1" applyBorder="1" applyAlignment="1">
      <alignment horizontal="center" vertical="center" wrapText="1"/>
    </xf>
    <xf numFmtId="0" fontId="0" fillId="0" borderId="0" xfId="0" applyAlignment="1">
      <alignment horizontal="center" vertical="center"/>
    </xf>
    <xf numFmtId="14" fontId="12" fillId="0" borderId="0" xfId="0" applyNumberFormat="1" applyFont="1"/>
    <xf numFmtId="0" fontId="12" fillId="0" borderId="0" xfId="0" applyFont="1"/>
    <xf numFmtId="0" fontId="13" fillId="0" borderId="0" xfId="0" applyFont="1"/>
    <xf numFmtId="0" fontId="14" fillId="0" borderId="0" xfId="0" applyFont="1" applyAlignment="1">
      <alignment horizontal="center" vertical="center"/>
    </xf>
    <xf numFmtId="0" fontId="17" fillId="0" borderId="0" xfId="0" applyFont="1" applyAlignment="1">
      <alignment vertical="center" wrapText="1"/>
    </xf>
    <xf numFmtId="0" fontId="9" fillId="0" borderId="2" xfId="4" applyFont="1" applyBorder="1" applyAlignment="1">
      <alignment horizontal="center" vertical="center" wrapText="1"/>
    </xf>
    <xf numFmtId="0" fontId="9" fillId="0" borderId="2" xfId="7" applyFont="1" applyBorder="1" applyAlignment="1">
      <alignment horizontal="center" vertical="center" wrapText="1"/>
    </xf>
    <xf numFmtId="0" fontId="19"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6" fillId="4" borderId="2" xfId="7" applyFont="1" applyFill="1" applyBorder="1" applyAlignment="1">
      <alignment horizontal="center" vertical="center" wrapText="1"/>
    </xf>
    <xf numFmtId="4" fontId="26" fillId="0" borderId="2" xfId="7" applyNumberFormat="1" applyFont="1" applyBorder="1" applyAlignment="1">
      <alignment horizontal="center" vertical="center" wrapText="1"/>
    </xf>
    <xf numFmtId="168" fontId="25" fillId="7" borderId="2" xfId="4" applyNumberFormat="1" applyFont="1" applyFill="1" applyBorder="1" applyAlignment="1">
      <alignment horizontal="center" vertical="center" wrapText="1"/>
    </xf>
    <xf numFmtId="0" fontId="10" fillId="0" borderId="0" xfId="0" applyFont="1" applyAlignment="1">
      <alignment horizontal="center" vertical="center"/>
    </xf>
    <xf numFmtId="3" fontId="9" fillId="3" borderId="2" xfId="8" applyNumberFormat="1" applyFont="1" applyFill="1" applyBorder="1" applyAlignment="1">
      <alignment horizontal="center" vertical="center" wrapText="1"/>
    </xf>
    <xf numFmtId="0" fontId="9" fillId="0" borderId="2" xfId="7" applyFont="1" applyBorder="1" applyAlignment="1">
      <alignment horizontal="center" vertical="center" wrapText="1"/>
    </xf>
    <xf numFmtId="0" fontId="10" fillId="0" borderId="0" xfId="0" applyFont="1" applyAlignment="1">
      <alignment vertical="center"/>
    </xf>
    <xf numFmtId="168" fontId="25" fillId="0" borderId="2" xfId="4" applyNumberFormat="1" applyFont="1" applyFill="1" applyBorder="1" applyAlignment="1">
      <alignment horizontal="center" vertical="center" wrapText="1"/>
    </xf>
    <xf numFmtId="0" fontId="17" fillId="0" borderId="13" xfId="0" applyFont="1" applyBorder="1" applyAlignment="1">
      <alignment vertical="center" wrapText="1"/>
    </xf>
    <xf numFmtId="2" fontId="9" fillId="0" borderId="2" xfId="4" applyNumberFormat="1" applyFont="1" applyBorder="1" applyAlignment="1">
      <alignment horizontal="center" vertical="center" wrapText="1"/>
    </xf>
    <xf numFmtId="166" fontId="9" fillId="0" borderId="2" xfId="4" applyNumberFormat="1" applyFont="1" applyBorder="1" applyAlignment="1">
      <alignment horizontal="center" vertical="center" wrapText="1"/>
    </xf>
    <xf numFmtId="0" fontId="9" fillId="0" borderId="2" xfId="4" applyFont="1" applyFill="1" applyBorder="1" applyAlignment="1">
      <alignment horizontal="center" vertical="center" wrapText="1"/>
    </xf>
    <xf numFmtId="4" fontId="9" fillId="0" borderId="2" xfId="7" applyNumberFormat="1" applyFont="1" applyBorder="1" applyAlignment="1">
      <alignment horizontal="center" vertical="center" wrapText="1"/>
    </xf>
    <xf numFmtId="166" fontId="9" fillId="3" borderId="5" xfId="4" applyNumberFormat="1" applyFont="1" applyFill="1" applyBorder="1" applyAlignment="1">
      <alignment horizontal="center" vertical="center" wrapText="1"/>
    </xf>
    <xf numFmtId="0" fontId="13" fillId="0" borderId="0" xfId="0" applyFont="1" applyAlignment="1">
      <alignment horizontal="center"/>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3" borderId="3" xfId="8" applyFont="1" applyFill="1" applyBorder="1" applyAlignment="1">
      <alignment horizontal="center" vertical="center" wrapText="1"/>
    </xf>
    <xf numFmtId="0" fontId="9" fillId="3" borderId="4" xfId="8" applyFont="1" applyFill="1" applyBorder="1" applyAlignment="1">
      <alignment horizontal="center" vertical="center" wrapText="1"/>
    </xf>
    <xf numFmtId="0" fontId="9" fillId="3" borderId="6" xfId="8" applyFont="1" applyFill="1" applyBorder="1" applyAlignment="1">
      <alignment horizontal="center" vertical="center" wrapText="1"/>
    </xf>
    <xf numFmtId="0" fontId="9" fillId="3" borderId="7" xfId="8" applyFont="1" applyFill="1" applyBorder="1" applyAlignment="1">
      <alignment horizontal="center" vertical="center" wrapText="1"/>
    </xf>
    <xf numFmtId="0" fontId="9" fillId="3" borderId="5" xfId="8" applyFont="1" applyFill="1" applyBorder="1" applyAlignment="1">
      <alignment horizontal="center" vertical="center" wrapText="1"/>
    </xf>
    <xf numFmtId="0" fontId="9" fillId="3" borderId="8" xfId="8" applyFont="1" applyFill="1" applyBorder="1" applyAlignment="1">
      <alignment horizontal="center" vertical="center" wrapText="1"/>
    </xf>
    <xf numFmtId="0" fontId="9" fillId="3" borderId="2" xfId="8" applyFont="1" applyFill="1" applyBorder="1" applyAlignment="1">
      <alignment horizontal="center" vertical="center" wrapText="1"/>
    </xf>
    <xf numFmtId="0" fontId="8" fillId="0" borderId="1" xfId="9" applyFont="1" applyBorder="1" applyAlignment="1">
      <alignment horizontal="center" wrapText="1"/>
    </xf>
    <xf numFmtId="0" fontId="7" fillId="0" borderId="2" xfId="4"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9" fillId="0" borderId="5" xfId="5" applyFont="1" applyBorder="1" applyAlignment="1">
      <alignment horizontal="center" vertical="center" wrapText="1"/>
    </xf>
    <xf numFmtId="0" fontId="9" fillId="0" borderId="8" xfId="5" applyFont="1" applyBorder="1" applyAlignment="1">
      <alignment horizontal="center" vertical="center" wrapText="1"/>
    </xf>
    <xf numFmtId="0" fontId="9" fillId="0" borderId="2" xfId="6" applyFont="1" applyBorder="1" applyAlignment="1">
      <alignment horizontal="center" vertical="center" wrapText="1"/>
    </xf>
    <xf numFmtId="0" fontId="9" fillId="3" borderId="2" xfId="5" applyFont="1" applyFill="1" applyBorder="1" applyAlignment="1">
      <alignment horizontal="center" vertical="center" wrapText="1"/>
    </xf>
    <xf numFmtId="0" fontId="18" fillId="5" borderId="1" xfId="0" applyFont="1" applyFill="1" applyBorder="1" applyAlignment="1">
      <alignment horizontal="center" vertical="center" wrapText="1"/>
    </xf>
    <xf numFmtId="0" fontId="17" fillId="0" borderId="11" xfId="0" applyFont="1" applyBorder="1" applyAlignment="1">
      <alignment horizontal="center" vertical="center" wrapText="1"/>
    </xf>
    <xf numFmtId="0" fontId="16" fillId="0" borderId="1" xfId="9" applyFont="1" applyBorder="1" applyAlignment="1">
      <alignment horizontal="center" wrapText="1"/>
    </xf>
    <xf numFmtId="0" fontId="15" fillId="0" borderId="0" xfId="0" applyFont="1" applyAlignment="1">
      <alignment horizontal="center" vertical="center" wrapText="1"/>
    </xf>
    <xf numFmtId="0" fontId="25" fillId="6" borderId="2" xfId="7" applyFont="1" applyFill="1" applyBorder="1" applyAlignment="1">
      <alignment horizontal="center" vertical="center" wrapText="1"/>
    </xf>
    <xf numFmtId="0" fontId="26" fillId="0" borderId="2" xfId="7" applyFont="1" applyBorder="1" applyAlignment="1">
      <alignment horizontal="center" vertical="center" wrapText="1"/>
    </xf>
    <xf numFmtId="0" fontId="9" fillId="0" borderId="12" xfId="7" applyFont="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18" fillId="5" borderId="0" xfId="0" applyFont="1" applyFill="1" applyAlignment="1">
      <alignment horizontal="left" vertical="center" wrapText="1"/>
    </xf>
    <xf numFmtId="0" fontId="18" fillId="0" borderId="0" xfId="0" applyFont="1" applyAlignment="1">
      <alignment horizontal="center" vertical="center" wrapText="1"/>
    </xf>
    <xf numFmtId="0" fontId="12" fillId="0" borderId="1" xfId="0" applyFont="1" applyBorder="1" applyAlignment="1">
      <alignment horizontal="center" vertical="center" wrapText="1"/>
    </xf>
    <xf numFmtId="0" fontId="23" fillId="5" borderId="2" xfId="0" applyFont="1" applyFill="1" applyBorder="1" applyAlignment="1">
      <alignment horizontal="left" vertical="center"/>
    </xf>
    <xf numFmtId="0" fontId="21" fillId="0" borderId="2" xfId="0" applyFont="1" applyBorder="1" applyAlignment="1">
      <alignment horizontal="center" vertical="center" wrapText="1"/>
    </xf>
    <xf numFmtId="0" fontId="20" fillId="5" borderId="2" xfId="4"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7" fillId="0" borderId="9" xfId="8" applyFont="1" applyFill="1" applyBorder="1" applyAlignment="1">
      <alignment horizontal="left" vertical="center"/>
    </xf>
    <xf numFmtId="0" fontId="7" fillId="0" borderId="12" xfId="8" applyFont="1" applyFill="1" applyBorder="1" applyAlignment="1">
      <alignment horizontal="left" vertical="center"/>
    </xf>
    <xf numFmtId="0" fontId="7" fillId="0" borderId="10" xfId="8" applyFont="1" applyFill="1" applyBorder="1" applyAlignment="1">
      <alignment horizontal="left" vertical="center"/>
    </xf>
    <xf numFmtId="0" fontId="7" fillId="0" borderId="13" xfId="8" applyFont="1" applyFill="1" applyBorder="1" applyAlignment="1">
      <alignment horizontal="center"/>
    </xf>
    <xf numFmtId="0" fontId="7" fillId="0" borderId="0" xfId="8" applyFont="1" applyFill="1" applyBorder="1" applyAlignment="1">
      <alignment horizontal="center"/>
    </xf>
    <xf numFmtId="4" fontId="7" fillId="0" borderId="2" xfId="8" applyNumberFormat="1" applyFont="1" applyFill="1" applyBorder="1" applyAlignment="1">
      <alignment vertical="center"/>
    </xf>
  </cellXfs>
  <cellStyles count="17">
    <cellStyle name="Денежный 2" xfId="1"/>
    <cellStyle name="Денежный 2 2" xfId="2"/>
    <cellStyle name="Обычный" xfId="0" builtinId="0"/>
    <cellStyle name="Обычный 10" xfId="14"/>
    <cellStyle name="Обычный 11" xfId="15"/>
    <cellStyle name="Обычный 12" xfId="16"/>
    <cellStyle name="Обычный 2" xfId="3"/>
    <cellStyle name="Обычный 2 2" xfId="4"/>
    <cellStyle name="Обычный 5" xfId="5"/>
    <cellStyle name="Обычный 9" xfId="13"/>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IM11"/>
  <sheetViews>
    <sheetView workbookViewId="0">
      <selection activeCell="H10" sqref="H10"/>
    </sheetView>
  </sheetViews>
  <sheetFormatPr defaultRowHeight="13.15" customHeight="1"/>
  <cols>
    <col min="1" max="1" width="15.7109375" bestFit="1" customWidth="1"/>
    <col min="2" max="2" width="13" customWidth="1"/>
    <col min="3" max="3" width="7.85546875" customWidth="1"/>
    <col min="4" max="4" width="8.28515625" bestFit="1" customWidth="1"/>
    <col min="5" max="5" width="7.85546875" bestFit="1" customWidth="1"/>
    <col min="6" max="6" width="18.5703125" customWidth="1"/>
    <col min="7" max="7" width="18.42578125" customWidth="1"/>
    <col min="8" max="8" width="14.5703125" customWidth="1"/>
    <col min="9" max="10" width="11" customWidth="1"/>
    <col min="11" max="11" width="11.28515625" bestFit="1" customWidth="1"/>
    <col min="12" max="12" width="13.140625" bestFit="1" customWidth="1"/>
    <col min="13" max="13" width="12.28515625" bestFit="1" customWidth="1"/>
  </cols>
  <sheetData>
    <row r="1" spans="1:247" ht="18.75">
      <c r="A1" s="78" t="s">
        <v>0</v>
      </c>
      <c r="B1" s="79"/>
      <c r="C1" s="79"/>
      <c r="D1" s="79"/>
      <c r="E1" s="79"/>
      <c r="F1" s="79"/>
      <c r="G1" s="79"/>
      <c r="H1" s="79"/>
      <c r="I1" s="79"/>
      <c r="J1" s="79"/>
      <c r="K1" s="79"/>
      <c r="L1" s="79"/>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row>
    <row r="2" spans="1:247" ht="33.75" customHeight="1">
      <c r="A2" s="47" t="s">
        <v>65</v>
      </c>
      <c r="B2" s="47"/>
      <c r="C2" s="47"/>
      <c r="D2" s="47"/>
      <c r="E2" s="47"/>
      <c r="F2" s="47"/>
      <c r="G2" s="47"/>
      <c r="H2" s="47"/>
      <c r="I2" s="47"/>
      <c r="J2" s="47"/>
      <c r="K2" s="47"/>
      <c r="L2" s="47"/>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row>
    <row r="3" spans="1:247" ht="48.75" customHeight="1">
      <c r="A3" s="48" t="s">
        <v>51</v>
      </c>
      <c r="B3" s="48"/>
      <c r="C3" s="48"/>
      <c r="D3" s="48"/>
      <c r="E3" s="48"/>
      <c r="F3" s="48"/>
      <c r="G3" s="48"/>
      <c r="H3" s="48"/>
      <c r="I3" s="48"/>
      <c r="J3" s="48"/>
      <c r="K3" s="48"/>
      <c r="L3" s="48"/>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row>
    <row r="4" spans="1:247" ht="13.15" customHeight="1">
      <c r="A4" s="40" t="s">
        <v>2</v>
      </c>
      <c r="B4" s="41"/>
      <c r="C4" s="44" t="s">
        <v>3</v>
      </c>
      <c r="D4" s="46" t="s">
        <v>4</v>
      </c>
      <c r="E4" s="46" t="s">
        <v>5</v>
      </c>
      <c r="F4" s="49" t="s">
        <v>54</v>
      </c>
      <c r="G4" s="49" t="s">
        <v>6</v>
      </c>
      <c r="H4" s="51" t="s">
        <v>7</v>
      </c>
      <c r="I4" s="53" t="s">
        <v>8</v>
      </c>
      <c r="J4" s="57" t="s">
        <v>53</v>
      </c>
      <c r="K4" s="54" t="s">
        <v>9</v>
      </c>
      <c r="L4" s="56" t="s">
        <v>10</v>
      </c>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row>
    <row r="5" spans="1:247" s="4" customFormat="1" ht="67.5" customHeight="1">
      <c r="A5" s="42"/>
      <c r="B5" s="43"/>
      <c r="C5" s="45"/>
      <c r="D5" s="46"/>
      <c r="E5" s="46"/>
      <c r="F5" s="50"/>
      <c r="G5" s="50"/>
      <c r="H5" s="52"/>
      <c r="I5" s="53"/>
      <c r="J5" s="57"/>
      <c r="K5" s="55"/>
      <c r="L5" s="56"/>
      <c r="M5" s="5"/>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row>
    <row r="6" spans="1:247" s="4" customFormat="1" ht="98.25" customHeight="1">
      <c r="A6" s="38" t="s">
        <v>63</v>
      </c>
      <c r="B6" s="39"/>
      <c r="C6" s="7" t="s">
        <v>49</v>
      </c>
      <c r="D6" s="8" t="s">
        <v>11</v>
      </c>
      <c r="E6" s="27">
        <v>540</v>
      </c>
      <c r="F6" s="9">
        <v>83.333299999999994</v>
      </c>
      <c r="G6" s="9" t="s">
        <v>47</v>
      </c>
      <c r="H6" s="36" t="s">
        <v>12</v>
      </c>
      <c r="I6" s="36" t="s">
        <v>13</v>
      </c>
      <c r="J6" s="9">
        <v>83.333299999999994</v>
      </c>
      <c r="K6" s="9">
        <f>J6*1.1</f>
        <v>91.666629999999998</v>
      </c>
      <c r="L6" s="10">
        <v>49499.96</v>
      </c>
      <c r="M6" s="5"/>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row>
    <row r="7" spans="1:247" ht="14.25">
      <c r="A7" s="75" t="s">
        <v>52</v>
      </c>
      <c r="B7" s="76"/>
      <c r="C7" s="76"/>
      <c r="D7" s="76"/>
      <c r="E7" s="76"/>
      <c r="F7" s="76"/>
      <c r="G7" s="76"/>
      <c r="H7" s="76"/>
      <c r="I7" s="76"/>
      <c r="J7" s="76"/>
      <c r="K7" s="77"/>
      <c r="L7" s="80">
        <f>SUM(L6:L6)</f>
        <v>49499.96</v>
      </c>
    </row>
    <row r="8" spans="1:247" ht="12.75">
      <c r="A8" s="11"/>
      <c r="B8" s="11"/>
      <c r="C8" s="11"/>
      <c r="D8" s="11"/>
      <c r="E8" s="11"/>
      <c r="F8" s="11"/>
      <c r="G8" s="11"/>
      <c r="H8" s="11"/>
      <c r="I8" s="11"/>
      <c r="J8" s="11"/>
      <c r="K8" s="11"/>
      <c r="L8" s="11"/>
    </row>
    <row r="9" spans="1:247" ht="12.75">
      <c r="A9" s="12">
        <v>46128</v>
      </c>
    </row>
    <row r="10" spans="1:247" ht="12.75">
      <c r="A10" s="13"/>
      <c r="B10" s="13"/>
      <c r="C10" s="13"/>
      <c r="D10" s="13"/>
      <c r="E10" s="13"/>
      <c r="F10" s="13"/>
    </row>
    <row r="11" spans="1:247" ht="13.15" customHeight="1">
      <c r="A11" s="14" t="s">
        <v>14</v>
      </c>
      <c r="B11" s="14"/>
      <c r="C11" s="37" t="s">
        <v>48</v>
      </c>
      <c r="D11" s="37"/>
      <c r="E11" s="37"/>
      <c r="F11" s="37"/>
    </row>
  </sheetData>
  <mergeCells count="17">
    <mergeCell ref="A1:L1"/>
    <mergeCell ref="A4:B5"/>
    <mergeCell ref="C4:C5"/>
    <mergeCell ref="D4:D5"/>
    <mergeCell ref="E4:E5"/>
    <mergeCell ref="A2:L2"/>
    <mergeCell ref="A3:L3"/>
    <mergeCell ref="F4:F5"/>
    <mergeCell ref="G4:G5"/>
    <mergeCell ref="H4:H5"/>
    <mergeCell ref="I4:I5"/>
    <mergeCell ref="K4:K5"/>
    <mergeCell ref="L4:L5"/>
    <mergeCell ref="J4:J5"/>
    <mergeCell ref="C11:F11"/>
    <mergeCell ref="A6:B6"/>
    <mergeCell ref="A7:K7"/>
  </mergeCells>
  <pageMargins left="0.70866141732283472" right="0.70866141732283472" top="0.74803149606299213" bottom="0.74803149606299213"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dimension ref="A1:IW26"/>
  <sheetViews>
    <sheetView tabSelected="1" workbookViewId="0">
      <selection activeCell="A14" sqref="A14:XFD14"/>
    </sheetView>
  </sheetViews>
  <sheetFormatPr defaultRowHeight="13.9" customHeight="1"/>
  <cols>
    <col min="1" max="1" width="3.42578125" style="15" bestFit="1" customWidth="1"/>
    <col min="2" max="2" width="26.42578125" style="15" bestFit="1" customWidth="1"/>
    <col min="3" max="3" width="19.5703125" style="15" bestFit="1" customWidth="1"/>
    <col min="4" max="4" width="24.42578125" style="15" bestFit="1" customWidth="1"/>
    <col min="5" max="5" width="17.140625" style="15" bestFit="1" customWidth="1"/>
    <col min="6" max="6" width="18.5703125" style="15" customWidth="1"/>
    <col min="7" max="7" width="29.7109375" style="15" customWidth="1"/>
    <col min="8" max="8" width="17.140625" style="15" bestFit="1" customWidth="1"/>
    <col min="9" max="9" width="24.5703125" style="15" bestFit="1" customWidth="1"/>
    <col min="10" max="10" width="23.85546875" style="15" bestFit="1" customWidth="1"/>
    <col min="11" max="11" width="8.85546875" style="15" bestFit="1" customWidth="1"/>
    <col min="12" max="12" width="13.42578125" style="15" bestFit="1" customWidth="1"/>
    <col min="13" max="257" width="8.85546875" style="15" bestFit="1" customWidth="1"/>
  </cols>
  <sheetData>
    <row r="1" spans="1:257" ht="30.75" customHeight="1">
      <c r="A1" s="61" t="s">
        <v>15</v>
      </c>
      <c r="B1" s="61"/>
      <c r="C1" s="61"/>
      <c r="D1" s="61"/>
      <c r="E1" s="61"/>
      <c r="F1" s="61"/>
      <c r="G1" s="61"/>
      <c r="H1" s="61"/>
      <c r="IT1"/>
      <c r="IU1"/>
      <c r="IV1"/>
      <c r="IW1"/>
    </row>
    <row r="2" spans="1:257" ht="15.75" customHeight="1">
      <c r="A2" s="60" t="s">
        <v>46</v>
      </c>
      <c r="B2" s="60"/>
      <c r="C2" s="60"/>
      <c r="D2" s="60"/>
      <c r="E2" s="60"/>
      <c r="F2" s="60"/>
      <c r="G2" s="60"/>
      <c r="H2" s="60"/>
      <c r="IT2"/>
      <c r="IU2"/>
      <c r="IV2"/>
      <c r="IW2"/>
    </row>
    <row r="3" spans="1:257" ht="39" customHeight="1">
      <c r="A3" s="59" t="s">
        <v>16</v>
      </c>
      <c r="B3" s="59"/>
      <c r="C3" s="59"/>
      <c r="D3" s="59"/>
      <c r="E3" s="59"/>
      <c r="F3" s="59"/>
      <c r="G3" s="59"/>
      <c r="H3" s="59"/>
      <c r="IT3"/>
      <c r="IU3"/>
      <c r="IV3"/>
      <c r="IW3"/>
    </row>
    <row r="4" spans="1:257" ht="5.45" hidden="1" customHeight="1">
      <c r="A4" s="16"/>
      <c r="B4" s="16"/>
      <c r="C4" s="16"/>
      <c r="D4" s="16"/>
      <c r="E4" s="16"/>
      <c r="F4" s="16"/>
      <c r="G4" s="16"/>
      <c r="H4" s="31"/>
    </row>
    <row r="5" spans="1:257" ht="22.9" customHeight="1">
      <c r="A5" s="58" t="s">
        <v>17</v>
      </c>
      <c r="B5" s="58"/>
      <c r="C5" s="58"/>
      <c r="D5" s="58"/>
      <c r="E5" s="58"/>
      <c r="F5" s="58"/>
      <c r="G5" s="58"/>
      <c r="H5" s="58"/>
    </row>
    <row r="6" spans="1:257" ht="48" customHeight="1">
      <c r="A6" s="17" t="s">
        <v>1</v>
      </c>
      <c r="B6" s="28" t="s">
        <v>18</v>
      </c>
      <c r="C6" s="28" t="s">
        <v>19</v>
      </c>
      <c r="D6" s="19" t="s">
        <v>20</v>
      </c>
      <c r="E6" s="28" t="s">
        <v>21</v>
      </c>
      <c r="F6" s="17" t="s">
        <v>22</v>
      </c>
      <c r="G6" s="17" t="s">
        <v>23</v>
      </c>
      <c r="H6" s="17" t="s">
        <v>50</v>
      </c>
      <c r="IT6"/>
      <c r="IU6"/>
      <c r="IV6"/>
      <c r="IW6"/>
    </row>
    <row r="7" spans="1:257" ht="15">
      <c r="A7" s="17">
        <v>1</v>
      </c>
      <c r="B7" s="28">
        <v>2</v>
      </c>
      <c r="C7" s="28">
        <v>3</v>
      </c>
      <c r="D7" s="19">
        <v>4</v>
      </c>
      <c r="E7" s="28">
        <v>5</v>
      </c>
      <c r="F7" s="17">
        <v>6</v>
      </c>
      <c r="G7" s="17">
        <v>7</v>
      </c>
      <c r="H7" s="34">
        <v>8</v>
      </c>
      <c r="IT7"/>
      <c r="IU7"/>
      <c r="IV7"/>
      <c r="IW7"/>
    </row>
    <row r="8" spans="1:257" ht="15" customHeight="1">
      <c r="A8" s="17"/>
      <c r="B8" s="62" t="s">
        <v>55</v>
      </c>
      <c r="C8" s="62"/>
      <c r="D8" s="62"/>
      <c r="E8" s="62"/>
      <c r="F8" s="17"/>
      <c r="G8" s="17"/>
      <c r="H8" s="34"/>
      <c r="IT8"/>
      <c r="IU8"/>
      <c r="IV8"/>
      <c r="IW8"/>
    </row>
    <row r="9" spans="1:257" ht="44.25" customHeight="1">
      <c r="A9" s="17">
        <v>1</v>
      </c>
      <c r="B9" s="28" t="s">
        <v>59</v>
      </c>
      <c r="C9" s="23" t="s">
        <v>56</v>
      </c>
      <c r="D9" s="19" t="s">
        <v>62</v>
      </c>
      <c r="E9" s="35">
        <v>16500</v>
      </c>
      <c r="F9" s="17">
        <v>100</v>
      </c>
      <c r="G9" s="32">
        <f>E9/F9</f>
        <v>165</v>
      </c>
      <c r="H9" s="33">
        <f>E9/F9/1.8/1.1</f>
        <v>83.333333333333329</v>
      </c>
      <c r="IT9"/>
      <c r="IU9"/>
      <c r="IV9"/>
      <c r="IW9"/>
    </row>
    <row r="10" spans="1:257" ht="42">
      <c r="A10" s="17">
        <v>2</v>
      </c>
      <c r="B10" s="28" t="s">
        <v>60</v>
      </c>
      <c r="C10" s="28" t="s">
        <v>57</v>
      </c>
      <c r="D10" s="19" t="s">
        <v>62</v>
      </c>
      <c r="E10" s="35">
        <v>16665</v>
      </c>
      <c r="F10" s="17">
        <v>100</v>
      </c>
      <c r="G10" s="32">
        <f t="shared" ref="G10:G11" si="0">E10/F10</f>
        <v>166.65</v>
      </c>
      <c r="H10" s="33">
        <f t="shared" ref="H10:H11" si="1">E10/F10/1.8/1.1</f>
        <v>84.166666666666657</v>
      </c>
      <c r="IT10"/>
      <c r="IU10"/>
      <c r="IV10"/>
      <c r="IW10"/>
    </row>
    <row r="11" spans="1:257" ht="40.5" customHeight="1">
      <c r="A11" s="17">
        <v>3</v>
      </c>
      <c r="B11" s="28" t="s">
        <v>61</v>
      </c>
      <c r="C11" s="28" t="s">
        <v>58</v>
      </c>
      <c r="D11" s="19" t="s">
        <v>62</v>
      </c>
      <c r="E11" s="35">
        <v>16830</v>
      </c>
      <c r="F11" s="17">
        <v>100</v>
      </c>
      <c r="G11" s="32">
        <f t="shared" si="0"/>
        <v>168.3</v>
      </c>
      <c r="H11" s="33">
        <f t="shared" si="1"/>
        <v>85</v>
      </c>
      <c r="IT11"/>
      <c r="IU11"/>
      <c r="IV11"/>
      <c r="IW11"/>
    </row>
    <row r="12" spans="1:257" ht="14.25" customHeight="1">
      <c r="A12" s="17"/>
      <c r="B12" s="63" t="s">
        <v>24</v>
      </c>
      <c r="C12" s="63"/>
      <c r="D12" s="63"/>
      <c r="E12" s="24"/>
      <c r="F12" s="17"/>
      <c r="G12" s="30"/>
      <c r="H12" s="25">
        <f>MIN(H8:H10)</f>
        <v>83.333333333333329</v>
      </c>
      <c r="IT12"/>
      <c r="IU12"/>
      <c r="IV12"/>
      <c r="IW12"/>
    </row>
    <row r="13" spans="1:257" ht="15" customHeight="1">
      <c r="A13" s="72" t="s">
        <v>25</v>
      </c>
      <c r="B13" s="72"/>
      <c r="C13" s="72"/>
      <c r="D13" s="72"/>
      <c r="E13" s="72"/>
      <c r="F13" s="72"/>
      <c r="G13" s="72"/>
      <c r="H13" s="72"/>
      <c r="J13" s="29"/>
      <c r="K13" s="29"/>
    </row>
    <row r="14" spans="1:257" ht="19.899999999999999" customHeight="1">
      <c r="A14" s="73" t="s">
        <v>26</v>
      </c>
      <c r="B14" s="74"/>
      <c r="C14" s="74"/>
      <c r="D14" s="74"/>
      <c r="E14" s="74"/>
      <c r="F14" s="74"/>
      <c r="G14" s="74"/>
      <c r="H14" s="74"/>
    </row>
    <row r="15" spans="1:257" ht="36.6" customHeight="1">
      <c r="A15" s="71" t="s">
        <v>27</v>
      </c>
      <c r="B15" s="71"/>
      <c r="C15" s="71"/>
      <c r="D15" s="71"/>
      <c r="E15" s="71"/>
      <c r="F15" s="71"/>
      <c r="G15" s="71"/>
      <c r="H15" s="71"/>
      <c r="J15" s="26"/>
      <c r="K15" s="26"/>
    </row>
    <row r="16" spans="1:257" ht="42.75" customHeight="1">
      <c r="A16" s="20"/>
      <c r="B16" s="20" t="s">
        <v>28</v>
      </c>
      <c r="C16" s="28" t="s">
        <v>29</v>
      </c>
      <c r="D16" s="20" t="s">
        <v>30</v>
      </c>
      <c r="E16" s="20" t="s">
        <v>31</v>
      </c>
      <c r="F16" s="20" t="s">
        <v>32</v>
      </c>
      <c r="G16" s="20" t="s">
        <v>33</v>
      </c>
      <c r="H16" s="20" t="s">
        <v>34</v>
      </c>
      <c r="J16" s="26"/>
      <c r="K16" s="26"/>
    </row>
    <row r="17" spans="1:8" ht="15.6" customHeight="1">
      <c r="A17" s="67" t="s">
        <v>35</v>
      </c>
      <c r="B17" s="67"/>
      <c r="C17" s="67"/>
      <c r="D17" s="67"/>
      <c r="E17" s="67"/>
      <c r="F17" s="67"/>
      <c r="G17" s="67"/>
      <c r="H17" s="67"/>
    </row>
    <row r="18" spans="1:8" ht="13.9" customHeight="1">
      <c r="A18" s="68" t="s">
        <v>36</v>
      </c>
      <c r="B18" s="68"/>
      <c r="C18" s="68"/>
      <c r="D18" s="68"/>
      <c r="E18" s="68"/>
      <c r="F18" s="68"/>
      <c r="G18" s="68"/>
      <c r="H18" s="68"/>
    </row>
    <row r="19" spans="1:8" ht="26.45" customHeight="1">
      <c r="A19" s="69" t="s">
        <v>37</v>
      </c>
      <c r="B19" s="69"/>
      <c r="C19" s="69"/>
      <c r="D19" s="69"/>
      <c r="E19" s="69"/>
      <c r="F19" s="69"/>
      <c r="G19" s="69"/>
      <c r="H19" s="69"/>
    </row>
    <row r="20" spans="1:8" ht="61.5" customHeight="1">
      <c r="A20" s="21" t="s">
        <v>1</v>
      </c>
      <c r="B20" s="18" t="s">
        <v>38</v>
      </c>
      <c r="C20" s="19" t="s">
        <v>20</v>
      </c>
      <c r="D20" s="18" t="s">
        <v>39</v>
      </c>
      <c r="E20" s="18" t="s">
        <v>40</v>
      </c>
      <c r="F20" s="22" t="s">
        <v>41</v>
      </c>
      <c r="G20" s="20" t="s">
        <v>45</v>
      </c>
      <c r="H20" s="17" t="s">
        <v>44</v>
      </c>
    </row>
    <row r="21" spans="1:8" ht="15">
      <c r="A21" s="21">
        <v>1</v>
      </c>
      <c r="B21" s="18">
        <v>2</v>
      </c>
      <c r="C21" s="18">
        <v>3</v>
      </c>
      <c r="D21" s="18">
        <v>4</v>
      </c>
      <c r="E21" s="18">
        <v>5</v>
      </c>
      <c r="F21" s="22">
        <v>6</v>
      </c>
      <c r="G21" s="20">
        <v>7</v>
      </c>
      <c r="H21" s="17">
        <v>8</v>
      </c>
    </row>
    <row r="22" spans="1:8" ht="46.5" customHeight="1">
      <c r="A22" s="21">
        <v>1</v>
      </c>
      <c r="B22" s="28" t="s">
        <v>63</v>
      </c>
      <c r="C22" s="38" t="s">
        <v>12</v>
      </c>
      <c r="D22" s="64"/>
      <c r="E22" s="64"/>
      <c r="F22" s="64"/>
      <c r="G22" s="39"/>
      <c r="H22" s="17" t="s">
        <v>47</v>
      </c>
    </row>
    <row r="23" spans="1:8" ht="15">
      <c r="A23" s="70" t="s">
        <v>42</v>
      </c>
      <c r="B23" s="70"/>
      <c r="C23" s="70"/>
      <c r="D23" s="70"/>
      <c r="E23" s="70"/>
      <c r="F23" s="70"/>
      <c r="G23" s="70"/>
      <c r="H23" s="70"/>
    </row>
    <row r="24" spans="1:8" ht="36" customHeight="1">
      <c r="A24" s="65" t="s">
        <v>43</v>
      </c>
      <c r="B24" s="66"/>
      <c r="C24" s="66"/>
      <c r="D24" s="66"/>
      <c r="E24" s="66"/>
      <c r="F24" s="66"/>
      <c r="G24" s="66"/>
      <c r="H24" s="66"/>
    </row>
    <row r="26" spans="1:8" ht="13.9" customHeight="1">
      <c r="B26" s="15" t="s">
        <v>64</v>
      </c>
    </row>
  </sheetData>
  <mergeCells count="15">
    <mergeCell ref="B12:D12"/>
    <mergeCell ref="C22:G22"/>
    <mergeCell ref="A24:H24"/>
    <mergeCell ref="A17:H17"/>
    <mergeCell ref="A18:H18"/>
    <mergeCell ref="A19:H19"/>
    <mergeCell ref="A23:H23"/>
    <mergeCell ref="A15:H15"/>
    <mergeCell ref="A13:H13"/>
    <mergeCell ref="A14:H14"/>
    <mergeCell ref="A5:H5"/>
    <mergeCell ref="A3:H3"/>
    <mergeCell ref="A2:H2"/>
    <mergeCell ref="A1:H1"/>
    <mergeCell ref="B8:E8"/>
  </mergeCells>
  <pageMargins left="0.31496062992125984" right="0.31496062992125984" top="0.35433070866141736" bottom="0.35433070866141736"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8</cp:revision>
  <cp:lastPrinted>2025-11-12T23:43:09Z</cp:lastPrinted>
  <dcterms:modified xsi:type="dcterms:W3CDTF">2026-04-16T03:37:19Z</dcterms:modified>
</cp:coreProperties>
</file>